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firstSheet="1" activeTab="13"/>
  </bookViews>
  <sheets>
    <sheet name="Справочная информация" sheetId="1" r:id="rId1"/>
    <sheet name="1.1" sheetId="2" r:id="rId2"/>
    <sheet name="1.2" sheetId="3" r:id="rId3"/>
    <sheet name="1.3" sheetId="4" r:id="rId4"/>
    <sheet name="1.7" sheetId="5" r:id="rId5"/>
    <sheet name="1.9" sheetId="6" r:id="rId6"/>
    <sheet name="3.1" sheetId="7" r:id="rId7"/>
    <sheet name="3.2" sheetId="8" r:id="rId8"/>
    <sheet name="3.3" sheetId="9" r:id="rId9"/>
    <sheet name="4.1" sheetId="10" r:id="rId10"/>
    <sheet name="4.2" sheetId="11" r:id="rId11"/>
    <sheet name="8.1" sheetId="12" r:id="rId12"/>
    <sheet name="8.1.1" sheetId="13" r:id="rId13"/>
    <sheet name="8.3" sheetId="14" r:id="rId14"/>
    <sheet name="ЦОК" sheetId="15" state="hidden" r:id="rId15"/>
    <sheet name="Тр ЭлЭн" sheetId="16" state="hidden" r:id="rId16"/>
    <sheet name="таб.1.1 (СОТиН)" sheetId="17" state="hidden" r:id="rId17"/>
    <sheet name="Юристы" sheetId="18" state="hidden" r:id="rId18"/>
    <sheet name="ТП" sheetId="19" state="hidden" r:id="rId19"/>
    <sheet name="Дисп.Сл" sheetId="20" state="hidden" r:id="rId20"/>
    <sheet name="Лист1" sheetId="21" state="hidden" r:id="rId21"/>
  </sheets>
  <definedNames>
    <definedName name="_xlnm.Print_Area" localSheetId="1">'1.1'!$A$1:$D$30</definedName>
    <definedName name="_xlnm.Print_Area" localSheetId="2">'1.2'!$A$1:$B$11</definedName>
    <definedName name="_xlnm.Print_Area" localSheetId="6">'3.1'!$A$1:$D$9</definedName>
    <definedName name="_xlnm.Print_Area" localSheetId="7">'3.2'!$A$1:$D$9</definedName>
    <definedName name="_xlnm.Print_Area" localSheetId="8">'3.3'!$A$1:$D$9</definedName>
    <definedName name="_xlnm.Print_Area" localSheetId="0">'Справочная информация'!$A$1:$B$7</definedName>
    <definedName name="_xlnm.Print_Area" localSheetId="14">'ЦОК'!$A$5:$E$46</definedName>
  </definedNames>
  <calcPr fullCalcOnLoad="1"/>
</workbook>
</file>

<file path=xl/sharedStrings.xml><?xml version="1.0" encoding="utf-8"?>
<sst xmlns="http://schemas.openxmlformats.org/spreadsheetml/2006/main" count="611" uniqueCount="366">
  <si>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</si>
  <si>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</si>
  <si>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</si>
  <si>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</si>
  <si>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</si>
  <si>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</si>
  <si>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</si>
  <si>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</si>
  <si>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</si>
  <si>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</si>
  <si>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</si>
  <si>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</si>
  <si>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 показателя на: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</si>
  <si>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</si>
  <si>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</si>
  <si>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</si>
  <si>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</si>
  <si>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</si>
  <si>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</si>
  <si>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</si>
  <si>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</si>
  <si>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</si>
  <si>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</si>
  <si>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</si>
  <si>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</si>
  <si>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</si>
  <si>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</si>
  <si>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</si>
  <si>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</si>
  <si>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</si>
  <si>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</si>
  <si>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</si>
  <si>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</si>
  <si>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</si>
  <si>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</si>
  <si>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</si>
  <si>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3.2. а) </t>
  </si>
  <si>
    <t xml:space="preserve">3.2. б) </t>
  </si>
  <si>
    <t xml:space="preserve">3.2. в) </t>
  </si>
  <si>
    <t xml:space="preserve">5.2. </t>
  </si>
  <si>
    <t>ФОРМЫ,</t>
  </si>
  <si>
    <t>(наименование электросетевой организации)</t>
  </si>
  <si>
    <t>Описание (обоснование)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</si>
  <si>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</si>
  <si>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Приложение № 1</t>
  </si>
  <si>
    <t>ИСПОЛЬЗУЕМЫЕ ДЛЯ РАСЧЕТА ЗНАЧЕНИЯ ПОКАЗАТЕЛЯ УРОВНЯ НАДЕЖНОСТИ ОКАЗЫВАЕМЫХ УСЛУГ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</si>
  <si>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</si>
  <si>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</si>
  <si>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</si>
  <si>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</si>
  <si>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№ п/п</t>
  </si>
  <si>
    <t>1.</t>
  </si>
  <si>
    <t>2.</t>
  </si>
  <si>
    <t>2.2.</t>
  </si>
  <si>
    <t>3.</t>
  </si>
  <si>
    <t>5.</t>
  </si>
  <si>
    <t>5.1.</t>
  </si>
  <si>
    <t>6.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</si>
  <si>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</si>
  <si>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регламенты оказания услуг и рассмотрения обращений заявителей и потребителей услуг, шт.</t>
  </si>
  <si>
    <t>должностные инструкции сотрудников, обслуживающих заявителей и потребителей услуг, шт.</t>
  </si>
  <si>
    <t>1.2.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</si>
  <si>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</si>
  <si>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</si>
  <si>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N п/п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</si>
  <si>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</si>
  <si>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</si>
  <si>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</si>
  <si>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</si>
  <si>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</si>
  <si>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</si>
  <si>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</si>
  <si>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</si>
  <si>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</si>
  <si>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</si>
  <si>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</si>
  <si>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</si>
  <si>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</si>
  <si>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</si>
  <si>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</si>
  <si>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</si>
  <si>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</si>
  <si>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</si>
  <si>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</si>
  <si>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</si>
  <si>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</si>
  <si>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</si>
  <si>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</si>
  <si>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</si>
  <si>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</si>
  <si>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</si>
  <si>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</si>
  <si>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</si>
  <si>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</si>
  <si>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</si>
  <si>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</si>
  <si>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</si>
  <si>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</si>
  <si>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</si>
  <si>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</si>
  <si>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</si>
  <si>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</si>
  <si>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</si>
  <si>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</si>
  <si>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</si>
  <si>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</si>
  <si>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</si>
  <si>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</si>
  <si>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</si>
  <si>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</si>
  <si>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</si>
  <si>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</si>
  <si>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</si>
  <si>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</si>
  <si>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</si>
  <si>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</si>
  <si>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</si>
  <si>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</si>
  <si>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</si>
  <si>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</si>
  <si>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</si>
  <si>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</si>
  <si>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</si>
  <si>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</si>
  <si>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</si>
  <si>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</si>
  <si>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</si>
  <si>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</si>
  <si>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</si>
  <si>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</si>
  <si>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</si>
  <si>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</si>
  <si>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</si>
  <si>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</si>
  <si>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</si>
  <si>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</si>
  <si>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</si>
  <si>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</si>
  <si>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</si>
  <si>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</si>
  <si>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</si>
  <si>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</si>
  <si>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</si>
  <si>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</si>
  <si>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</si>
  <si>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</si>
  <si>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</si>
  <si>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</si>
  <si>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</si>
  <si>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</si>
  <si>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</si>
  <si>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</si>
  <si>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</si>
  <si>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</si>
  <si>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</si>
  <si>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</si>
  <si>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</si>
  <si>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</si>
  <si>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</si>
  <si>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</si>
  <si>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</si>
  <si>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</si>
  <si>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</si>
  <si>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</si>
  <si>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</si>
  <si>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Наименование</t>
  </si>
  <si>
    <t>№ формулы Методических указаний</t>
  </si>
  <si>
    <t>постановление Правительства РФ от 31.12.2009 №1220 "Об определении применяемых при установлении долгосрочных тарифов показателей надежности и качества поставляемых товаров и оказываемых услуг";</t>
  </si>
  <si>
    <t>приказ ФСТ от 26.10.2010 №254-э/1 "Об утверждении методических указаний по расчету и применению понижающих (повышающих) коэффициентов…".</t>
  </si>
  <si>
    <t>Основные нормативные правовые акты по порядку расчета показателей надежности и качества оказываемых услуг:</t>
  </si>
  <si>
    <t>Справочная информация</t>
  </si>
  <si>
    <t>Приведенные формы утверждены приказом Министерства энергетики РФ от 29.06.2010 №296 "Об утверждении методических указаний по расчету уровня надежности и качества…". Порядок заполнения указанных форм описан в данном приказе.</t>
  </si>
  <si>
    <t xml:space="preserve">Базовым годом для расчета являются фактические показатели за 2010 год, на основе которых организацией осуществляется расчет плановых показателей на 2011, 2012, 2013 и 2014 годы. </t>
  </si>
  <si>
    <t>приказ Министерства энергетики РФ от 14.10.2013 №718 "Об утверждении методических указаний по расчету уровня надежности и качества…";</t>
  </si>
  <si>
    <t>ежемесячно</t>
  </si>
  <si>
    <t>ООО "Энерго Пром Сети"</t>
  </si>
  <si>
    <t>Оперативный журнал ЦДПЭ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</si>
  <si>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</si>
  <si>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Наименование территориальной сетевой организации (подразделения/филиала)</t>
  </si>
  <si>
    <t>№
п/п</t>
  </si>
  <si>
    <t>Число,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</si>
  <si>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 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</si>
  <si>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к сети с нарушением установленных сроков его направления, шт (Nнс заяв 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</si>
  <si>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 (Nсд 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</si>
  <si>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 (Nнс сд тпр)</t>
  </si>
  <si>
    <t>Число вступивших в законную силу решений анимонопольного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 (Nн тпр)</t>
  </si>
  <si>
    <t>Общее число заявок на технологическое присоединение к сети, поданных заявителями в соответствующий расчетный период, десятками шт. (Nочз тпр)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</si>
  <si>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 тпр)</t>
  </si>
  <si>
    <t>Показатель качества рассмотрения заявок на технологическое присоединение к сети (Пзаяв тпр)</t>
  </si>
  <si>
    <t>Показатель качества исполнения договоров об осуществлении технологического присоединения заявителей к сети (Пнс тпр)</t>
  </si>
  <si>
    <t>7. обобщенный показатель уровня надежности и качества оказываемых услуг, Коб</t>
  </si>
  <si>
    <t>ООО "ЭнергоПромСети"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</si>
  <si>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</si>
  <si>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</si>
  <si>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</si>
  <si>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Генеральный директор</t>
  </si>
  <si>
    <t>О.А. Крючкова</t>
  </si>
  <si>
    <t>Генеральный директор                                          О.А. Крючкова</t>
  </si>
  <si>
    <t>Генеральный директор                         ООО "Энерго Пром Сети"</t>
  </si>
  <si>
    <t>Продолжительность прекращения передачи электрической энергии, час</t>
  </si>
  <si>
    <t>Форма 4.2 - Расчет обобщенного показателя уровня надежности и качества оказываемых услуг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</si>
  <si>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</si>
  <si>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январь-декабрь</t>
  </si>
  <si>
    <t>года</t>
  </si>
  <si>
    <t>ООО «Энерго Пром Сети»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</si>
  <si>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</si>
  <si>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</si>
  <si>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</si>
  <si>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</si>
  <si>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</si>
  <si>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</si>
  <si>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</si>
  <si>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</si>
  <si>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</si>
  <si>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</si>
  <si>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</si>
  <si>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</si>
  <si>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</si>
  <si>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</si>
  <si>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</si>
  <si>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</si>
  <si>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</si>
  <si>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</si>
  <si>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</si>
  <si>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</si>
  <si>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</si>
  <si>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</si>
  <si>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</si>
  <si>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</si>
  <si>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</si>
  <si>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</si>
  <si>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</si>
  <si>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</si>
  <si>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</si>
  <si>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</si>
  <si>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</si>
  <si>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</si>
  <si>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КЛ</t>
  </si>
  <si>
    <t>В</t>
  </si>
  <si>
    <t>3.4.9.3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</si>
  <si>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</si>
  <si>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</si>
  <si>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СН-1 (35 кВ), шт.</t>
  </si>
  <si>
    <t>СН-2 (6 - 20 кВ), шт.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</si>
  <si>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</si>
  <si>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Calibri"/>
        <family val="2"/>
      </rPr>
      <t>saidi</t>
    </r>
    <r>
      <rPr>
        <sz val="11"/>
        <rFont val="Calibri"/>
        <family val="2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</si>
  <si>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Calibri"/>
        <family val="2"/>
      </rPr>
      <t>saifi</t>
    </r>
    <r>
      <rPr>
        <sz val="11"/>
        <rFont val="Calibri"/>
        <family val="2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</si>
  <si>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Calibri"/>
        <family val="2"/>
      </rPr>
      <t>saidi</t>
    </r>
    <r>
      <rPr>
        <sz val="11"/>
        <rFont val="Calibri"/>
        <family val="2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</si>
  <si>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Calibri"/>
        <family val="2"/>
      </rPr>
      <t>saifi</t>
    </r>
    <r>
      <rPr>
        <sz val="11"/>
        <rFont val="Calibri"/>
        <family val="2"/>
      </rPr>
      <t>), шт.</t>
    </r>
  </si>
  <si>
    <t>1.1</t>
  </si>
  <si>
    <t>1.2</t>
  </si>
  <si>
    <t>1.3</t>
  </si>
  <si>
    <t>1.4</t>
  </si>
  <si>
    <t>Генеральный директор                                                                                             О.А. Крючкова</t>
  </si>
  <si>
    <t>Характеристики и (или) условия деятельности сетевой организации &lt;1&gt;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</si>
  <si>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</si>
  <si>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</si>
  <si>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</si>
  <si>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</si>
  <si>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</si>
  <si>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</si>
  <si>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</si>
  <si>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Средняя летняя температура, °C</t>
  </si>
  <si>
    <t>Номер группы (m) территориальной сетевой организации по показателю Пsaidi</t>
  </si>
  <si>
    <t>Номер группы (m) территориальной сетевой организации по показателю Пsaifi</t>
  </si>
  <si>
    <t>Форма 1.9. Данные об экономических и технических</t>
  </si>
  <si>
    <t xml:space="preserve">               характеристиках и (или) условиях деятельности</t>
  </si>
  <si>
    <t xml:space="preserve">                    территориальных сетевых организаций</t>
  </si>
  <si>
    <t>5</t>
  </si>
  <si>
    <t>7</t>
  </si>
  <si>
    <t>Договор аренды № 072-12/04 от 01.04.2011</t>
  </si>
  <si>
    <t>17,7</t>
  </si>
  <si>
    <t>Форма 1.7</t>
  </si>
  <si>
    <t>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</si>
  <si>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Показатель</t>
  </si>
  <si>
    <t>Мероприятия направленные на улучшение показателя</t>
  </si>
  <si>
    <t>Значение показателя, годы:</t>
  </si>
  <si>
    <t>Замена оборудования</t>
  </si>
  <si>
    <t>Внедрение нового формата взаимодействия с клиентом</t>
  </si>
  <si>
    <t>Внедрение новых технологий в части электронного оборота документации, типовых договоров</t>
  </si>
  <si>
    <t>Замена устаревшего оборудования на современное; 7 группа ТСО; рассчитанный темп улучшения показателя меньше 0,015</t>
  </si>
  <si>
    <t>ПС ПГВ-3 №201 "Серная" ф. Город Л-1</t>
  </si>
  <si>
    <t>6 (6.3)</t>
  </si>
  <si>
    <t>АО «Мособлэнерго»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</si>
  <si>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2020  год</t>
  </si>
  <si>
    <t>Форма 1.2 - Расчет показателя средней продолжительности прекращений передачи электрической энергии за 2020г.</t>
  </si>
  <si>
    <t>Максимальное за расчетный период 2020 г. число точек присоединения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</si>
  <si>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организации.</t>
  </si>
  <si>
    <t>Наименование сетевой организации</t>
  </si>
  <si>
    <t>За 2020 год</t>
  </si>
  <si>
    <t>Максимальное за расчетный период регулирования число точек поставки потребителей услуг сетевой организации, шт.</t>
  </si>
  <si>
    <t>Средняя продолжительность прекращения передачи электрической энергии на точку поставки (Пsaidi), час</t>
  </si>
  <si>
    <t>Средняя частота прекращений передачи электрической энергии на точку поставки (Пsaifi), шт.</t>
  </si>
  <si>
    <t>Генеральный директор                                   ОА. Крючкова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</si>
  <si>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</si>
  <si>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</si>
  <si>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Форма 3.1 - Отчетные данные для расчета значения показателя качества рассмотрения заявок на технологическое присоединение к сети в период  2020 г.</t>
  </si>
  <si>
    <t>Форма 3.2 - Отчетные данные для расчета значения показателя качестваисполнения договоров об осуществлении технологического присоединения заявителей к сети в период  2020 г.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</si>
  <si>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 2020 г.</t>
  </si>
  <si>
    <t>2020 г.</t>
  </si>
  <si>
    <t>1.Оценка достижения показателя уровня надежности оказываемых услуг, Кнад1</t>
  </si>
  <si>
    <t>2. Оценка достижения показателя уровня надежности оказываемых услуг, Кнад2</t>
  </si>
  <si>
    <t>3. Оценка достижения показателя уровня надежности оказываемых услуг, Ккач1</t>
  </si>
  <si>
    <t>4. Оценка достижения показателя уровня надежности оказываемых услуг, Ккач2</t>
  </si>
  <si>
    <t>4. Оценка достижения показателя уровня надежности оказываемых услуг, Ккач3</t>
  </si>
  <si>
    <t>пункт 5</t>
  </si>
  <si>
    <t>Приложение № 4</t>
  </si>
  <si>
    <t>к приказу Минэнерго России</t>
  </si>
  <si>
    <t>от 29 ноября 2016 г. № 1256</t>
  </si>
  <si>
    <t>(в ред. от 21 июня 2017 г.)</t>
  </si>
  <si>
    <t>Форма 4.1. Показатели уровня надежности и уровня качества</t>
  </si>
  <si>
    <t>Наименование сетевой организации (подразделения/филиала)</t>
  </si>
  <si>
    <t>№ формулы (пункта)</t>
  </si>
  <si>
    <t>методических указаний</t>
  </si>
  <si>
    <t>Показатель средней продолжительности прекращений передачи</t>
  </si>
  <si>
    <r>
      <t>электрической энергии 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</si>
  <si>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0"/>
        <rFont val="Times New Roman"/>
        <family val="1"/>
      </rPr>
      <t>ens</t>
    </r>
    <r>
      <rPr>
        <sz val="10"/>
        <rFont val="Times New Roman"/>
        <family val="1"/>
      </rPr>
      <t>)</t>
    </r>
  </si>
  <si>
    <r>
      <t>электрической энергии на точку поставки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</t>
    </r>
  </si>
  <si>
    <t>Показатель средней частоты прекращений передачи</t>
  </si>
  <si>
    <r>
      <t>электрической энергии на точку поставки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</t>
    </r>
  </si>
  <si>
    <t>Показатель уровня качества осуществляемого технологического</t>
  </si>
  <si>
    <t>7 или 12</t>
  </si>
  <si>
    <r>
      <t>присоединения (П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)</t>
    </r>
  </si>
  <si>
    <t xml:space="preserve">Показатель уровня качества обслуживания потребителей </t>
  </si>
  <si>
    <r>
      <t>услуг территориальными сетевыми организациями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</si>
  <si>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п</t>
    </r>
  </si>
  <si>
    <t>Пункт 4.1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</si>
  <si>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</si>
  <si>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</si>
  <si>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ens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</si>
  <si>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saidi</t>
    </r>
  </si>
  <si>
    <t>Пункт 4.2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</si>
  <si>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saifi</t>
    </r>
  </si>
  <si>
    <t>Оценка достижения показателя уровня надежности</t>
  </si>
  <si>
    <t>Пункт 5
методических указаний</t>
  </si>
  <si>
    <r>
      <t>оказываемых услуг, К</t>
    </r>
    <r>
      <rPr>
        <vertAlign val="subscript"/>
        <sz val="10"/>
        <rFont val="Times New Roman"/>
        <family val="1"/>
      </rPr>
      <t>над</t>
    </r>
  </si>
  <si>
    <r>
      <t>оказываемых услуг, К</t>
    </r>
    <r>
      <rPr>
        <vertAlign val="subscript"/>
        <sz val="10"/>
        <rFont val="Times New Roman"/>
        <family val="1"/>
      </rPr>
      <t>над1</t>
    </r>
  </si>
  <si>
    <r>
      <t>оказываемых услуг, К</t>
    </r>
    <r>
      <rPr>
        <vertAlign val="subscript"/>
        <sz val="10"/>
        <rFont val="Times New Roman"/>
        <family val="1"/>
      </rPr>
      <t>над2</t>
    </r>
  </si>
  <si>
    <t>Оценка достижения показателя уровня качества оказываемых</t>
  </si>
  <si>
    <r>
      <t>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(организации по управлению единой национальной</t>
    </r>
  </si>
  <si>
    <t>(общероссийской) электрической сетью)</t>
  </si>
  <si>
    <r>
      <t>услуг, К</t>
    </r>
    <r>
      <rPr>
        <vertAlign val="subscript"/>
        <sz val="10"/>
        <rFont val="Times New Roman"/>
        <family val="1"/>
      </rPr>
      <t>кач1</t>
    </r>
    <r>
      <rPr>
        <sz val="10"/>
        <rFont val="Times New Roman"/>
        <family val="1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</si>
  <si>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</rPr>
      <t>кач2</t>
    </r>
    <r>
      <rPr>
        <sz val="10"/>
        <rFont val="Times New Roman"/>
        <family val="1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</si>
  <si>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</rPr>
      <t>кач3</t>
    </r>
    <r>
      <rPr>
        <sz val="10"/>
        <rFont val="Times New Roman"/>
        <family val="1"/>
      </rPr>
      <t xml:space="preserve"> (для территориальной сетевой организации)</t>
    </r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</si>
  <si>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2020 год</t>
  </si>
  <si>
    <t>Высший класс напряжения, кВ</t>
  </si>
  <si>
    <t>Класс напряжения, кВ</t>
  </si>
  <si>
    <t>Всего</t>
  </si>
  <si>
    <t>СН2 (6—20 кВ)</t>
  </si>
  <si>
    <t>НН (ниже 1 кВ)</t>
  </si>
  <si>
    <t>за январь-декабрь 2020 года</t>
  </si>
  <si>
    <t>Наименование структурной единицы сетевой организации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</si>
  <si>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</t>
  </si>
  <si>
    <t>Диспетчерское наименование ЛЭП от вышестоящего центра питания до объекта электросетевого хозяйства определенного вторичным уровнем напряжения</t>
  </si>
  <si>
    <t>Вторичный уровень присоединения</t>
  </si>
  <si>
    <t>Первичный уровень присоединения</t>
  </si>
  <si>
    <t>Количество точек поставки потребителей услуг сетевой организации, присоединенных к первичному уровню присоединения, шт</t>
  </si>
  <si>
    <t>Диспетчерское наименование ПС, ТП, РП</t>
  </si>
  <si>
    <t>Диспетчерское наименование ВЛ, КЛ, КВЛ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</si>
  <si>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</si>
  <si>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</si>
  <si>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Форма 8.1.1. Ведомость присоединений потребителей услуг сетевой организации ООО "Энерго Пром Сети"</t>
  </si>
  <si>
    <t>оказываемых услуг сетевой организации за 2020 год.</t>
  </si>
  <si>
    <t>ПС ПГВ-3 №201 "Серная" ф. Город Л-2</t>
  </si>
  <si>
    <t>КЛ 6 (6.3) кВ ф. Город Л-2</t>
  </si>
  <si>
    <t>Оперативный журнал.запись 2020-03-05</t>
  </si>
</sst>
</file>

<file path=xl/styles.xml><?xml version="1.0" encoding="utf-8"?>
<styleSheet xmlns="http://schemas.openxmlformats.org/spreadsheetml/2006/main">
  <numFmts count="5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000000000"/>
    <numFmt numFmtId="181" formatCode="#,##0.0000000000000"/>
    <numFmt numFmtId="182" formatCode="#,##0.000000000000"/>
    <numFmt numFmtId="183" formatCode="#,##0.00000000000"/>
    <numFmt numFmtId="184" formatCode="#,##0.0000000000"/>
    <numFmt numFmtId="185" formatCode="#,##0.000000000"/>
    <numFmt numFmtId="186" formatCode="#,##0.00000000"/>
    <numFmt numFmtId="187" formatCode="#,##0.0000000"/>
    <numFmt numFmtId="188" formatCode="#,##0.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400]h:mm:ss\ AM/PM"/>
    <numFmt numFmtId="197" formatCode="[h]:mm:ss;@"/>
    <numFmt numFmtId="198" formatCode="0.0%"/>
    <numFmt numFmtId="199" formatCode="0.000%"/>
    <numFmt numFmtId="200" formatCode="0.000000000"/>
    <numFmt numFmtId="201" formatCode="#,##0.000"/>
    <numFmt numFmtId="202" formatCode="#,##0.0000"/>
    <numFmt numFmtId="203" formatCode="#,##0.0"/>
    <numFmt numFmtId="204" formatCode="#,##0.00000"/>
    <numFmt numFmtId="205" formatCode="[$-FC19]d\ mmmm\ yyyy\ &quot;г.&quot;"/>
    <numFmt numFmtId="206" formatCode="h:mm;@"/>
    <numFmt numFmtId="207" formatCode="hh\,\ mm\,\ yyyy\.mm\.dd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7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b/>
      <sz val="8"/>
      <name val="Times New Roman"/>
      <family val="1"/>
    </font>
    <font>
      <u val="single"/>
      <sz val="11"/>
      <name val="Times New Roman"/>
      <family val="1"/>
    </font>
    <font>
      <sz val="7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10"/>
      <name val="Times New Roman"/>
      <family val="1"/>
    </font>
    <font>
      <sz val="10"/>
      <color indexed="8"/>
      <name val="Arial Cyr"/>
      <family val="0"/>
    </font>
    <font>
      <u val="single"/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sz val="10"/>
      <color theme="1"/>
      <name val="Arial Cyr"/>
      <family val="0"/>
    </font>
    <font>
      <u val="single"/>
      <sz val="10"/>
      <color theme="1"/>
      <name val="Arial Cyr"/>
      <family val="0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>
      <alignment/>
      <protection/>
    </xf>
    <xf numFmtId="0" fontId="21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Continuous"/>
    </xf>
    <xf numFmtId="0" fontId="1" fillId="0" borderId="11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2" fillId="0" borderId="21" xfId="0" applyFont="1" applyBorder="1" applyAlignment="1">
      <alignment horizontal="centerContinuous" wrapText="1"/>
    </xf>
    <xf numFmtId="0" fontId="13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center"/>
    </xf>
    <xf numFmtId="188" fontId="1" fillId="0" borderId="0" xfId="0" applyNumberFormat="1" applyFont="1" applyBorder="1" applyAlignment="1">
      <alignment horizontal="centerContinuous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center"/>
    </xf>
    <xf numFmtId="196" fontId="14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96" fontId="1" fillId="0" borderId="10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wrapText="1"/>
    </xf>
    <xf numFmtId="4" fontId="14" fillId="0" borderId="2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0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193" fontId="18" fillId="0" borderId="26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/>
    </xf>
    <xf numFmtId="0" fontId="74" fillId="0" borderId="0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 horizontal="center" vertical="center"/>
    </xf>
    <xf numFmtId="2" fontId="0" fillId="0" borderId="35" xfId="0" applyNumberForma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26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37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Fill="1" applyAlignment="1" applyProtection="1">
      <alignment vertical="top"/>
      <protection locked="0"/>
    </xf>
    <xf numFmtId="0" fontId="29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center" textRotation="90" wrapText="1"/>
      <protection/>
    </xf>
    <xf numFmtId="0" fontId="30" fillId="0" borderId="10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27" fillId="0" borderId="0" xfId="0" applyFont="1" applyFill="1" applyAlignment="1" applyProtection="1">
      <alignment horizontal="left" vertical="top" wrapText="1"/>
      <protection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49" fontId="31" fillId="0" borderId="41" xfId="0" applyNumberFormat="1" applyFont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0" fontId="75" fillId="0" borderId="0" xfId="0" applyFont="1" applyAlignment="1">
      <alignment/>
    </xf>
    <xf numFmtId="0" fontId="56" fillId="0" borderId="38" xfId="0" applyFont="1" applyBorder="1" applyAlignment="1">
      <alignment horizontal="center" vertical="center" wrapText="1"/>
    </xf>
    <xf numFmtId="0" fontId="76" fillId="0" borderId="39" xfId="42" applyFont="1" applyBorder="1" applyAlignment="1" applyProtection="1">
      <alignment horizontal="center" vertical="center" wrapText="1"/>
      <protection/>
    </xf>
    <xf numFmtId="0" fontId="56" fillId="0" borderId="39" xfId="0" applyFont="1" applyBorder="1" applyAlignment="1">
      <alignment horizontal="center" vertical="center" wrapText="1"/>
    </xf>
    <xf numFmtId="0" fontId="56" fillId="0" borderId="40" xfId="0" applyFont="1" applyBorder="1" applyAlignment="1">
      <alignment vertical="center" wrapText="1"/>
    </xf>
    <xf numFmtId="0" fontId="56" fillId="0" borderId="40" xfId="0" applyFont="1" applyBorder="1" applyAlignment="1">
      <alignment horizontal="center" vertical="center" wrapText="1"/>
    </xf>
    <xf numFmtId="0" fontId="76" fillId="0" borderId="40" xfId="42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>
      <alignment horizontal="center"/>
    </xf>
    <xf numFmtId="49" fontId="56" fillId="0" borderId="41" xfId="0" applyNumberFormat="1" applyFont="1" applyBorder="1" applyAlignment="1">
      <alignment vertical="center" wrapText="1"/>
    </xf>
    <xf numFmtId="9" fontId="56" fillId="0" borderId="40" xfId="0" applyNumberFormat="1" applyFont="1" applyBorder="1" applyAlignment="1">
      <alignment horizontal="center" vertical="center" wrapText="1"/>
    </xf>
    <xf numFmtId="49" fontId="56" fillId="0" borderId="40" xfId="0" applyNumberFormat="1" applyFont="1" applyBorder="1" applyAlignment="1">
      <alignment horizontal="center" vertical="center" wrapText="1"/>
    </xf>
    <xf numFmtId="49" fontId="76" fillId="0" borderId="40" xfId="42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>
      <alignment horizontal="left" vertical="center" wrapText="1"/>
    </xf>
    <xf numFmtId="0" fontId="68" fillId="0" borderId="43" xfId="53" applyFill="1" applyBorder="1" applyAlignment="1">
      <alignment horizontal="left" vertical="top" wrapText="1"/>
      <protection/>
    </xf>
    <xf numFmtId="0" fontId="5" fillId="0" borderId="0" xfId="0" applyFont="1" applyAlignment="1">
      <alignment horizontal="center"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77" fillId="0" borderId="0" xfId="0" applyFont="1" applyFill="1" applyAlignment="1">
      <alignment horizontal="center" vertical="top" wrapText="1"/>
    </xf>
    <xf numFmtId="0" fontId="77" fillId="0" borderId="0" xfId="0" applyFont="1" applyFill="1" applyAlignment="1">
      <alignment vertical="center" wrapText="1"/>
    </xf>
    <xf numFmtId="0" fontId="77" fillId="0" borderId="0" xfId="0" applyFont="1" applyFill="1" applyAlignment="1">
      <alignment horizontal="center" vertical="center" wrapText="1"/>
    </xf>
    <xf numFmtId="0" fontId="77" fillId="0" borderId="43" xfId="0" applyFont="1" applyFill="1" applyBorder="1" applyAlignment="1">
      <alignment horizontal="center" vertical="center" wrapText="1"/>
    </xf>
    <xf numFmtId="0" fontId="77" fillId="0" borderId="43" xfId="0" applyFont="1" applyFill="1" applyBorder="1" applyAlignment="1">
      <alignment vertical="center" wrapText="1"/>
    </xf>
    <xf numFmtId="0" fontId="77" fillId="0" borderId="43" xfId="0" applyFont="1" applyFill="1" applyBorder="1" applyAlignment="1">
      <alignment horizontal="right" vertical="center" wrapText="1"/>
    </xf>
    <xf numFmtId="0" fontId="77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68" fillId="0" borderId="0" xfId="53" applyFill="1" applyBorder="1" applyAlignment="1">
      <alignment horizontal="left" vertical="top" wrapText="1"/>
      <protection/>
    </xf>
    <xf numFmtId="207" fontId="68" fillId="0" borderId="43" xfId="53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 vertical="top"/>
    </xf>
    <xf numFmtId="0" fontId="77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 vertical="top" wrapText="1"/>
    </xf>
    <xf numFmtId="0" fontId="77" fillId="0" borderId="45" xfId="0" applyFont="1" applyFill="1" applyBorder="1" applyAlignment="1">
      <alignment horizontal="center"/>
    </xf>
    <xf numFmtId="0" fontId="77" fillId="0" borderId="46" xfId="0" applyFont="1" applyFill="1" applyBorder="1" applyAlignment="1">
      <alignment horizontal="center" vertical="top" wrapText="1"/>
    </xf>
    <xf numFmtId="0" fontId="77" fillId="0" borderId="4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24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3" xfId="0" applyFont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1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5" fillId="0" borderId="0" xfId="0" applyFont="1" applyFill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center"/>
      <protection/>
    </xf>
    <xf numFmtId="0" fontId="28" fillId="0" borderId="49" xfId="0" applyFont="1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0" fontId="0" fillId="0" borderId="1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9" fontId="31" fillId="0" borderId="50" xfId="0" applyNumberFormat="1" applyFont="1" applyBorder="1" applyAlignment="1">
      <alignment horizontal="center" vertical="center" wrapText="1"/>
    </xf>
    <xf numFmtId="49" fontId="31" fillId="0" borderId="51" xfId="0" applyNumberFormat="1" applyFont="1" applyBorder="1" applyAlignment="1">
      <alignment horizontal="center" vertical="center" wrapText="1"/>
    </xf>
    <xf numFmtId="49" fontId="31" fillId="0" borderId="41" xfId="0" applyNumberFormat="1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22" fillId="0" borderId="0" xfId="0" applyFont="1" applyFill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1" fillId="0" borderId="44" xfId="0" applyNumberFormat="1" applyFont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3.375" style="129" customWidth="1"/>
    <col min="2" max="2" width="89.125" style="93" customWidth="1"/>
    <col min="3" max="16384" width="9.125" style="93" customWidth="1"/>
  </cols>
  <sheetData>
    <row r="1" ht="26.25" customHeight="1">
      <c r="B1" s="130" t="s">
        <v>170</v>
      </c>
    </row>
    <row r="2" spans="1:2" ht="39.75" customHeight="1">
      <c r="A2" s="133" t="s">
        <v>51</v>
      </c>
      <c r="B2" s="131" t="s">
        <v>169</v>
      </c>
    </row>
    <row r="3" spans="1:2" ht="49.5" customHeight="1">
      <c r="A3" s="133"/>
      <c r="B3" s="131" t="s">
        <v>167</v>
      </c>
    </row>
    <row r="4" spans="1:2" ht="33" customHeight="1">
      <c r="A4" s="133"/>
      <c r="B4" s="136" t="s">
        <v>173</v>
      </c>
    </row>
    <row r="5" spans="1:2" ht="33" customHeight="1">
      <c r="A5" s="133"/>
      <c r="B5" s="132" t="s">
        <v>168</v>
      </c>
    </row>
    <row r="6" spans="1:2" ht="48" customHeight="1">
      <c r="A6" s="133" t="s">
        <v>52</v>
      </c>
      <c r="B6" s="132" t="s">
        <v>171</v>
      </c>
    </row>
    <row r="7" spans="1:2" ht="48" customHeight="1">
      <c r="A7" s="133" t="s">
        <v>54</v>
      </c>
      <c r="B7" s="132" t="s">
        <v>172</v>
      </c>
    </row>
    <row r="8" ht="39.75" customHeight="1"/>
  </sheetData>
  <sheetProtection/>
  <printOptions/>
  <pageMargins left="0.75" right="0.75" top="1" bottom="1" header="0.5" footer="0.5"/>
  <pageSetup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zoomScalePageLayoutView="0" workbookViewId="0" topLeftCell="A1">
      <selection activeCell="BN51" sqref="BN51:CB52"/>
    </sheetView>
  </sheetViews>
  <sheetFormatPr defaultColWidth="1.12109375" defaultRowHeight="12.75"/>
  <cols>
    <col min="1" max="80" width="1.12109375" style="177" customWidth="1"/>
    <col min="81" max="16384" width="1.12109375" style="177" customWidth="1"/>
  </cols>
  <sheetData>
    <row r="1" s="194" customFormat="1" ht="11.25">
      <c r="CB1" s="195" t="s">
        <v>306</v>
      </c>
    </row>
    <row r="2" s="194" customFormat="1" ht="11.25">
      <c r="CB2" s="195" t="s">
        <v>307</v>
      </c>
    </row>
    <row r="3" s="194" customFormat="1" ht="11.25">
      <c r="CB3" s="195" t="s">
        <v>308</v>
      </c>
    </row>
    <row r="4" s="194" customFormat="1" ht="11.25">
      <c r="CB4" s="198" t="s">
        <v>309</v>
      </c>
    </row>
    <row r="7" spans="1:80" s="197" customFormat="1" ht="15.75">
      <c r="A7" s="246" t="s">
        <v>310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</row>
    <row r="8" spans="1:80" s="197" customFormat="1" ht="15.75">
      <c r="A8" s="246" t="s">
        <v>362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</row>
    <row r="10" spans="4:77" ht="15" customHeight="1">
      <c r="D10" s="249" t="s">
        <v>175</v>
      </c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</row>
    <row r="11" spans="4:77" s="196" customFormat="1" ht="10.5">
      <c r="D11" s="250" t="s">
        <v>311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</row>
    <row r="13" spans="1:80" ht="12.75" customHeight="1">
      <c r="A13" s="248" t="s">
        <v>274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2"/>
      <c r="AV13" s="248" t="s">
        <v>312</v>
      </c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2"/>
      <c r="BN13" s="248" t="s">
        <v>2</v>
      </c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2"/>
    </row>
    <row r="14" spans="1:80" ht="12.75" customHeight="1">
      <c r="A14" s="233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5"/>
      <c r="AV14" s="233" t="s">
        <v>313</v>
      </c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5"/>
      <c r="BN14" s="233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5"/>
    </row>
    <row r="15" spans="1:80" ht="12.75" customHeight="1">
      <c r="A15" s="227" t="s">
        <v>314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9"/>
      <c r="AV15" s="230">
        <v>1</v>
      </c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2"/>
      <c r="BN15" s="245">
        <f>'1.2'!B8</f>
        <v>0</v>
      </c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8"/>
    </row>
    <row r="16" spans="1:80" ht="12.75" customHeight="1">
      <c r="A16" s="242" t="s">
        <v>315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4"/>
      <c r="AV16" s="233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5"/>
      <c r="BN16" s="239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1"/>
    </row>
    <row r="17" spans="1:80" ht="15" customHeight="1">
      <c r="A17" s="267" t="s">
        <v>316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9"/>
      <c r="AV17" s="252">
        <v>4</v>
      </c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4"/>
      <c r="BN17" s="264" t="s">
        <v>3</v>
      </c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6"/>
    </row>
    <row r="18" spans="1:80" ht="12.75" customHeight="1">
      <c r="A18" s="227" t="s">
        <v>314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9"/>
      <c r="AV18" s="230">
        <v>2</v>
      </c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2"/>
      <c r="BN18" s="245">
        <f>'8.3'!C15:C18</f>
        <v>0</v>
      </c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8"/>
    </row>
    <row r="19" spans="1:80" ht="12.75" customHeight="1">
      <c r="A19" s="242" t="s">
        <v>317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4"/>
      <c r="AV19" s="233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5"/>
      <c r="BN19" s="239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1"/>
    </row>
    <row r="20" spans="1:80" ht="12.75" customHeight="1">
      <c r="A20" s="227" t="s">
        <v>318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9"/>
      <c r="AV20" s="230">
        <v>3</v>
      </c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2"/>
      <c r="BN20" s="236">
        <f>'8.3'!C19:C22</f>
        <v>0</v>
      </c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8"/>
    </row>
    <row r="21" spans="1:80" ht="12.75" customHeight="1">
      <c r="A21" s="242" t="s">
        <v>319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4"/>
      <c r="AV21" s="233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5"/>
      <c r="BN21" s="239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1"/>
    </row>
    <row r="22" spans="1:80" ht="12.75" customHeight="1">
      <c r="A22" s="227" t="s">
        <v>320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9"/>
      <c r="AV22" s="230" t="s">
        <v>321</v>
      </c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2"/>
      <c r="BN22" s="245">
        <f>0.5*'3.1'!D7+0.5*'3.2'!D7</f>
        <v>0</v>
      </c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8"/>
    </row>
    <row r="23" spans="1:80" ht="12.75" customHeight="1">
      <c r="A23" s="242" t="s">
        <v>322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4"/>
      <c r="AV23" s="233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5"/>
      <c r="BN23" s="239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1"/>
    </row>
    <row r="24" spans="1:80" ht="12.75" customHeight="1">
      <c r="A24" s="227" t="s">
        <v>323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9"/>
      <c r="AV24" s="230">
        <v>11</v>
      </c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2"/>
      <c r="BN24" s="236" t="s">
        <v>3</v>
      </c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8"/>
    </row>
    <row r="25" spans="1:80" ht="12.75" customHeight="1">
      <c r="A25" s="242" t="s">
        <v>324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4"/>
      <c r="AV25" s="233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5"/>
      <c r="BN25" s="239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1"/>
    </row>
    <row r="26" spans="1:80" ht="12.75" customHeight="1">
      <c r="A26" s="227" t="s">
        <v>325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9"/>
      <c r="AV26" s="230" t="s">
        <v>326</v>
      </c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2"/>
      <c r="BN26" s="245" t="s">
        <v>3</v>
      </c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8"/>
    </row>
    <row r="27" spans="1:80" ht="12.75" customHeight="1">
      <c r="A27" s="242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4"/>
      <c r="AV27" s="233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5"/>
      <c r="BN27" s="239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1"/>
    </row>
    <row r="28" spans="1:80" ht="12.75" customHeight="1">
      <c r="A28" s="227" t="s">
        <v>327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9"/>
      <c r="AV28" s="230" t="s">
        <v>326</v>
      </c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2"/>
      <c r="BN28" s="236">
        <v>0.8</v>
      </c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8"/>
    </row>
    <row r="29" spans="1:80" ht="12.75" customHeight="1">
      <c r="A29" s="242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4"/>
      <c r="AV29" s="233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5"/>
      <c r="BN29" s="239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1"/>
    </row>
    <row r="30" spans="1:80" ht="12.75" customHeight="1">
      <c r="A30" s="227" t="s">
        <v>328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9"/>
      <c r="AV30" s="230" t="s">
        <v>326</v>
      </c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2"/>
      <c r="BN30" s="236" t="s">
        <v>3</v>
      </c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8"/>
    </row>
    <row r="31" spans="1:80" ht="12.75" customHeigh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4"/>
      <c r="AV31" s="233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5"/>
      <c r="BN31" s="239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1"/>
    </row>
    <row r="32" spans="1:80" ht="12.75" customHeight="1">
      <c r="A32" s="227" t="s">
        <v>329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9"/>
      <c r="AV32" s="230" t="s">
        <v>326</v>
      </c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2"/>
      <c r="BN32" s="245" t="s">
        <v>3</v>
      </c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8"/>
    </row>
    <row r="33" spans="1:80" ht="12.75" customHeight="1">
      <c r="A33" s="242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4"/>
      <c r="AV33" s="233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5"/>
      <c r="BN33" s="239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1"/>
    </row>
    <row r="34" spans="1:80" ht="12.75" customHeight="1">
      <c r="A34" s="227" t="s">
        <v>330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9"/>
      <c r="AV34" s="230" t="s">
        <v>331</v>
      </c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2"/>
      <c r="BN34" s="236">
        <v>3.0565</v>
      </c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8"/>
    </row>
    <row r="35" spans="1:80" ht="12.75" customHeight="1">
      <c r="A35" s="242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4"/>
      <c r="AV35" s="233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5"/>
      <c r="BN35" s="239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1"/>
    </row>
    <row r="36" spans="1:80" ht="12.75" customHeight="1">
      <c r="A36" s="227" t="s">
        <v>332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9"/>
      <c r="AV36" s="230" t="s">
        <v>331</v>
      </c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2"/>
      <c r="BN36" s="245">
        <v>0.3925</v>
      </c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8"/>
    </row>
    <row r="37" spans="1:80" ht="12.75" customHeight="1">
      <c r="A37" s="242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4"/>
      <c r="AV37" s="233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5"/>
      <c r="BN37" s="239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1"/>
    </row>
    <row r="38" spans="1:80" ht="12.75" customHeight="1">
      <c r="A38" s="227" t="s">
        <v>333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9"/>
      <c r="AV38" s="230" t="s">
        <v>334</v>
      </c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2"/>
      <c r="BN38" s="236" t="s">
        <v>3</v>
      </c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8"/>
    </row>
    <row r="39" spans="1:80" ht="12.75" customHeight="1">
      <c r="A39" s="242" t="s">
        <v>335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4"/>
      <c r="AV39" s="233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5"/>
      <c r="BN39" s="239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1"/>
    </row>
    <row r="40" spans="1:80" ht="12.75" customHeight="1">
      <c r="A40" s="227" t="s">
        <v>333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9"/>
      <c r="AV40" s="230" t="s">
        <v>334</v>
      </c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2"/>
      <c r="BN40" s="236">
        <v>1</v>
      </c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8"/>
    </row>
    <row r="41" spans="1:80" ht="12.75" customHeight="1">
      <c r="A41" s="242" t="s">
        <v>336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4"/>
      <c r="AV41" s="233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5"/>
      <c r="BN41" s="239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1"/>
    </row>
    <row r="42" spans="1:80" ht="12.75" customHeight="1">
      <c r="A42" s="227" t="s">
        <v>333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9"/>
      <c r="AV42" s="230" t="s">
        <v>334</v>
      </c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2"/>
      <c r="BN42" s="236">
        <v>1</v>
      </c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8"/>
    </row>
    <row r="43" spans="1:80" ht="12.75" customHeight="1">
      <c r="A43" s="242" t="s">
        <v>337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4"/>
      <c r="AV43" s="233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5"/>
      <c r="BN43" s="239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1"/>
    </row>
    <row r="44" spans="1:80" ht="12.75" customHeight="1">
      <c r="A44" s="227" t="s">
        <v>338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9"/>
      <c r="AV44" s="230" t="s">
        <v>334</v>
      </c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2"/>
      <c r="BN44" s="236" t="s">
        <v>3</v>
      </c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8"/>
    </row>
    <row r="45" spans="1:80" ht="12.75" customHeight="1">
      <c r="A45" s="258" t="s">
        <v>339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60"/>
      <c r="AV45" s="261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3"/>
      <c r="BN45" s="255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7"/>
    </row>
    <row r="46" spans="1:80" ht="12.75" customHeight="1">
      <c r="A46" s="242" t="s">
        <v>340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4"/>
      <c r="AV46" s="233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5"/>
      <c r="BN46" s="239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1"/>
    </row>
    <row r="47" spans="1:80" ht="12.75" customHeight="1">
      <c r="A47" s="227" t="s">
        <v>338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9"/>
      <c r="AV47" s="230" t="s">
        <v>334</v>
      </c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2"/>
      <c r="BN47" s="236">
        <v>1</v>
      </c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8"/>
    </row>
    <row r="48" spans="1:80" ht="12.75" customHeight="1">
      <c r="A48" s="242" t="s">
        <v>341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4"/>
      <c r="AV48" s="233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5"/>
      <c r="BN48" s="239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1"/>
    </row>
    <row r="49" spans="1:80" ht="12.75" customHeight="1">
      <c r="A49" s="227" t="s">
        <v>338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9"/>
      <c r="AV49" s="230" t="s">
        <v>334</v>
      </c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2"/>
      <c r="BN49" s="245" t="s">
        <v>3</v>
      </c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8"/>
    </row>
    <row r="50" spans="1:80" ht="12.75" customHeight="1">
      <c r="A50" s="242" t="s">
        <v>342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4"/>
      <c r="AV50" s="233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5"/>
      <c r="BN50" s="239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1"/>
    </row>
    <row r="51" spans="1:80" ht="12.75" customHeight="1">
      <c r="A51" s="227" t="s">
        <v>338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9"/>
      <c r="AV51" s="230" t="s">
        <v>334</v>
      </c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2"/>
      <c r="BN51" s="236">
        <v>0</v>
      </c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8"/>
    </row>
    <row r="52" spans="1:80" ht="12.75" customHeight="1">
      <c r="A52" s="242" t="s">
        <v>343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4"/>
      <c r="AV52" s="233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5"/>
      <c r="BN52" s="239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1"/>
    </row>
    <row r="56" spans="1:80" ht="15" customHeight="1">
      <c r="A56" s="249" t="s">
        <v>195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 t="s">
        <v>196</v>
      </c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</row>
    <row r="57" spans="1:80" s="193" customFormat="1" ht="10.5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</row>
  </sheetData>
  <sheetProtection/>
  <mergeCells count="92">
    <mergeCell ref="A44:AU44"/>
    <mergeCell ref="AV44:BM46"/>
    <mergeCell ref="BN17:CB17"/>
    <mergeCell ref="A46:AU46"/>
    <mergeCell ref="A17:AU17"/>
    <mergeCell ref="A20:AU20"/>
    <mergeCell ref="A22:AU22"/>
    <mergeCell ref="AV22:BM23"/>
    <mergeCell ref="BN22:CB23"/>
    <mergeCell ref="A23:AU23"/>
    <mergeCell ref="A57:AC57"/>
    <mergeCell ref="AD57:BI57"/>
    <mergeCell ref="BJ57:CB57"/>
    <mergeCell ref="A16:AU16"/>
    <mergeCell ref="A56:AC56"/>
    <mergeCell ref="AD56:BI56"/>
    <mergeCell ref="BJ56:CB56"/>
    <mergeCell ref="AV17:BM17"/>
    <mergeCell ref="BN44:CB46"/>
    <mergeCell ref="A45:AU45"/>
    <mergeCell ref="A7:CB7"/>
    <mergeCell ref="A8:CB8"/>
    <mergeCell ref="AV13:BM13"/>
    <mergeCell ref="AV15:BM16"/>
    <mergeCell ref="A13:AU13"/>
    <mergeCell ref="D10:BY10"/>
    <mergeCell ref="D11:BY11"/>
    <mergeCell ref="A15:AU15"/>
    <mergeCell ref="BN13:CB13"/>
    <mergeCell ref="BN15:CB16"/>
    <mergeCell ref="A14:AU14"/>
    <mergeCell ref="AV14:BM14"/>
    <mergeCell ref="BN14:CB14"/>
    <mergeCell ref="A18:AU18"/>
    <mergeCell ref="AV18:BM19"/>
    <mergeCell ref="BN18:CB19"/>
    <mergeCell ref="A19:AU19"/>
    <mergeCell ref="AV20:BM21"/>
    <mergeCell ref="BN20:CB21"/>
    <mergeCell ref="A21:AU21"/>
    <mergeCell ref="A26:AU26"/>
    <mergeCell ref="AV26:BM27"/>
    <mergeCell ref="BN26:CB27"/>
    <mergeCell ref="A27:AU27"/>
    <mergeCell ref="A24:AU24"/>
    <mergeCell ref="AV24:BM25"/>
    <mergeCell ref="BN24:CB25"/>
    <mergeCell ref="A25:AU25"/>
    <mergeCell ref="A30:AU30"/>
    <mergeCell ref="AV30:BM31"/>
    <mergeCell ref="BN30:CB31"/>
    <mergeCell ref="A31:AU31"/>
    <mergeCell ref="A28:AU28"/>
    <mergeCell ref="AV28:BM29"/>
    <mergeCell ref="BN28:CB29"/>
    <mergeCell ref="A29:AU29"/>
    <mergeCell ref="A34:AU34"/>
    <mergeCell ref="AV34:BM35"/>
    <mergeCell ref="BN34:CB35"/>
    <mergeCell ref="A35:AU35"/>
    <mergeCell ref="AV32:BM33"/>
    <mergeCell ref="BN32:CB33"/>
    <mergeCell ref="A32:AU32"/>
    <mergeCell ref="A33:AU33"/>
    <mergeCell ref="BN40:CB41"/>
    <mergeCell ref="A41:AU41"/>
    <mergeCell ref="A36:AU36"/>
    <mergeCell ref="AV36:BM37"/>
    <mergeCell ref="BN36:CB37"/>
    <mergeCell ref="A37:AU37"/>
    <mergeCell ref="A40:AU40"/>
    <mergeCell ref="AV40:BM41"/>
    <mergeCell ref="A38:AU38"/>
    <mergeCell ref="AV38:BM39"/>
    <mergeCell ref="BN38:CB39"/>
    <mergeCell ref="A39:AU39"/>
    <mergeCell ref="A47:AU47"/>
    <mergeCell ref="AV47:BM48"/>
    <mergeCell ref="A42:AU42"/>
    <mergeCell ref="AV42:BM43"/>
    <mergeCell ref="BN42:CB43"/>
    <mergeCell ref="A43:AU43"/>
    <mergeCell ref="BN47:CB48"/>
    <mergeCell ref="A48:AU48"/>
    <mergeCell ref="A51:AU51"/>
    <mergeCell ref="AV51:BM52"/>
    <mergeCell ref="BN51:CB52"/>
    <mergeCell ref="A52:AU52"/>
    <mergeCell ref="A49:AU49"/>
    <mergeCell ref="AV49:BM50"/>
    <mergeCell ref="BN49:CB50"/>
    <mergeCell ref="A50:AU50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13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2.875" style="120" customWidth="1"/>
    <col min="2" max="2" width="39.00390625" style="120" customWidth="1"/>
    <col min="3" max="3" width="16.75390625" style="120" customWidth="1"/>
    <col min="4" max="4" width="34.00390625" style="120" customWidth="1"/>
    <col min="5" max="16384" width="9.125" style="120" customWidth="1"/>
  </cols>
  <sheetData>
    <row r="2" spans="2:4" ht="31.5" customHeight="1">
      <c r="B2" s="270" t="s">
        <v>200</v>
      </c>
      <c r="C2" s="270"/>
      <c r="D2" s="270"/>
    </row>
    <row r="3" spans="2:4" ht="16.5" thickBot="1">
      <c r="B3" s="275" t="s">
        <v>299</v>
      </c>
      <c r="C3" s="275"/>
      <c r="D3" s="275"/>
    </row>
    <row r="4" spans="2:4" ht="48" thickBot="1">
      <c r="B4" s="126" t="s">
        <v>165</v>
      </c>
      <c r="C4" s="127" t="s">
        <v>166</v>
      </c>
      <c r="D4" s="128" t="s">
        <v>2</v>
      </c>
    </row>
    <row r="5" spans="2:4" ht="0.75" customHeight="1">
      <c r="B5" s="271" t="s">
        <v>300</v>
      </c>
      <c r="C5" s="273" t="s">
        <v>305</v>
      </c>
      <c r="D5" s="125"/>
    </row>
    <row r="6" spans="2:4" ht="48.75" customHeight="1">
      <c r="B6" s="272"/>
      <c r="C6" s="274"/>
      <c r="D6" s="121">
        <v>1</v>
      </c>
    </row>
    <row r="7" spans="2:4" ht="47.25">
      <c r="B7" s="123" t="s">
        <v>301</v>
      </c>
      <c r="C7" s="96" t="s">
        <v>305</v>
      </c>
      <c r="D7" s="121">
        <v>1</v>
      </c>
    </row>
    <row r="8" spans="2:4" ht="47.25">
      <c r="B8" s="123" t="s">
        <v>302</v>
      </c>
      <c r="C8" s="96" t="s">
        <v>305</v>
      </c>
      <c r="D8" s="121">
        <v>1</v>
      </c>
    </row>
    <row r="9" spans="2:4" ht="47.25">
      <c r="B9" s="123" t="s">
        <v>303</v>
      </c>
      <c r="C9" s="96" t="s">
        <v>305</v>
      </c>
      <c r="D9" s="121" t="s">
        <v>3</v>
      </c>
    </row>
    <row r="10" spans="2:4" ht="47.25">
      <c r="B10" s="123" t="s">
        <v>304</v>
      </c>
      <c r="C10" s="96" t="s">
        <v>305</v>
      </c>
      <c r="D10" s="121">
        <v>0</v>
      </c>
    </row>
    <row r="11" spans="2:4" ht="48" thickBot="1">
      <c r="B11" s="124" t="s">
        <v>190</v>
      </c>
      <c r="C11" s="96" t="s">
        <v>305</v>
      </c>
      <c r="D11" s="122">
        <f>0.3*D6+0.3*D7+0.3*D8+0.1*D10</f>
        <v>0.8999999999999999</v>
      </c>
    </row>
    <row r="13" spans="2:8" s="93" customFormat="1" ht="30" customHeight="1">
      <c r="B13" s="135" t="s">
        <v>198</v>
      </c>
      <c r="C13" s="101"/>
      <c r="D13" s="91" t="s">
        <v>196</v>
      </c>
      <c r="E13" s="97"/>
      <c r="F13" s="94"/>
      <c r="H13" s="95"/>
    </row>
  </sheetData>
  <sheetProtection/>
  <mergeCells count="4">
    <mergeCell ref="B2:D2"/>
    <mergeCell ref="B5:B6"/>
    <mergeCell ref="C5:C6"/>
    <mergeCell ref="B3:D3"/>
  </mergeCells>
  <printOptions/>
  <pageMargins left="0.7" right="0.19" top="0.75" bottom="0.75" header="0.3" footer="0.3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zoomScale="75" zoomScaleNormal="75" workbookViewId="0" topLeftCell="A1">
      <selection activeCell="AD12" sqref="AD12"/>
    </sheetView>
  </sheetViews>
  <sheetFormatPr defaultColWidth="9.00390625" defaultRowHeight="12.75"/>
  <cols>
    <col min="1" max="1" width="9.125" style="148" customWidth="1"/>
    <col min="2" max="2" width="18.25390625" style="148" customWidth="1"/>
    <col min="3" max="5" width="9.125" style="148" customWidth="1"/>
    <col min="6" max="6" width="18.25390625" style="148" customWidth="1"/>
    <col min="7" max="7" width="18.875" style="148" customWidth="1"/>
    <col min="8" max="8" width="9.125" style="148" customWidth="1"/>
    <col min="9" max="9" width="11.375" style="148" bestFit="1" customWidth="1"/>
    <col min="10" max="16384" width="9.125" style="146" customWidth="1"/>
  </cols>
  <sheetData>
    <row r="1" spans="1:15" ht="16.5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27" ht="16.5">
      <c r="A2" s="146" t="s">
        <v>201</v>
      </c>
      <c r="B2" s="146"/>
      <c r="C2" s="146"/>
      <c r="D2" s="146"/>
      <c r="E2" s="146"/>
      <c r="F2" s="146"/>
      <c r="G2" s="146"/>
      <c r="H2" s="146"/>
      <c r="I2" s="146"/>
      <c r="Q2" s="147" t="s">
        <v>202</v>
      </c>
      <c r="R2" s="148"/>
      <c r="S2" s="149">
        <v>2020</v>
      </c>
      <c r="T2" s="146" t="s">
        <v>203</v>
      </c>
      <c r="W2" s="150"/>
      <c r="X2" s="150"/>
      <c r="Y2" s="150"/>
      <c r="Z2" s="150"/>
      <c r="AA2" s="150"/>
    </row>
    <row r="3" spans="1:27" ht="12.75">
      <c r="A3" s="280" t="s">
        <v>204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W3" s="150"/>
      <c r="X3" s="150"/>
      <c r="Y3" s="150"/>
      <c r="Z3" s="150"/>
      <c r="AA3" s="150"/>
    </row>
    <row r="4" spans="1:27" ht="15">
      <c r="A4" s="281" t="s">
        <v>192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151"/>
      <c r="V4" s="151"/>
      <c r="W4" s="151"/>
      <c r="X4" s="151"/>
      <c r="Y4" s="151"/>
      <c r="Z4" s="151"/>
      <c r="AA4" s="151"/>
    </row>
    <row r="5" spans="1:27" s="148" customFormat="1" ht="27.75" customHeight="1">
      <c r="A5" s="152"/>
      <c r="B5" s="152"/>
      <c r="C5" s="152"/>
      <c r="D5" s="152"/>
      <c r="E5" s="152"/>
      <c r="F5" s="152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46"/>
      <c r="T5" s="146"/>
      <c r="U5" s="146"/>
      <c r="V5" s="146"/>
      <c r="W5" s="146"/>
      <c r="X5" s="146"/>
      <c r="Y5" s="146"/>
      <c r="Z5" s="146"/>
      <c r="AA5" s="146"/>
    </row>
    <row r="6" spans="1:27" ht="32.25" customHeight="1">
      <c r="A6" s="278" t="s">
        <v>205</v>
      </c>
      <c r="B6" s="278"/>
      <c r="C6" s="278"/>
      <c r="D6" s="278"/>
      <c r="E6" s="278"/>
      <c r="F6" s="278"/>
      <c r="G6" s="278"/>
      <c r="H6" s="278"/>
      <c r="I6" s="278"/>
      <c r="J6" s="278" t="s">
        <v>206</v>
      </c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7" t="s">
        <v>207</v>
      </c>
      <c r="X6" s="278" t="s">
        <v>208</v>
      </c>
      <c r="Y6" s="278"/>
      <c r="Z6" s="278"/>
      <c r="AA6" s="277" t="s">
        <v>209</v>
      </c>
    </row>
    <row r="7" spans="1:27" ht="171.75" customHeight="1">
      <c r="A7" s="277" t="s">
        <v>210</v>
      </c>
      <c r="B7" s="277" t="s">
        <v>211</v>
      </c>
      <c r="C7" s="277" t="s">
        <v>212</v>
      </c>
      <c r="D7" s="277" t="s">
        <v>213</v>
      </c>
      <c r="E7" s="277" t="s">
        <v>214</v>
      </c>
      <c r="F7" s="277" t="s">
        <v>215</v>
      </c>
      <c r="G7" s="277" t="s">
        <v>216</v>
      </c>
      <c r="H7" s="277" t="s">
        <v>217</v>
      </c>
      <c r="I7" s="277" t="s">
        <v>199</v>
      </c>
      <c r="J7" s="277" t="s">
        <v>218</v>
      </c>
      <c r="K7" s="277" t="s">
        <v>219</v>
      </c>
      <c r="L7" s="277" t="s">
        <v>220</v>
      </c>
      <c r="M7" s="278" t="s">
        <v>221</v>
      </c>
      <c r="N7" s="278"/>
      <c r="O7" s="278"/>
      <c r="P7" s="278"/>
      <c r="Q7" s="278"/>
      <c r="R7" s="278"/>
      <c r="S7" s="278"/>
      <c r="T7" s="278"/>
      <c r="U7" s="278"/>
      <c r="V7" s="277" t="s">
        <v>222</v>
      </c>
      <c r="W7" s="277"/>
      <c r="X7" s="278"/>
      <c r="Y7" s="278"/>
      <c r="Z7" s="278"/>
      <c r="AA7" s="277"/>
    </row>
    <row r="8" spans="1:27" ht="63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 t="s">
        <v>223</v>
      </c>
      <c r="N8" s="278" t="s">
        <v>224</v>
      </c>
      <c r="O8" s="278"/>
      <c r="P8" s="278"/>
      <c r="Q8" s="278" t="s">
        <v>225</v>
      </c>
      <c r="R8" s="278"/>
      <c r="S8" s="278"/>
      <c r="T8" s="278"/>
      <c r="U8" s="277" t="s">
        <v>226</v>
      </c>
      <c r="V8" s="277"/>
      <c r="W8" s="277"/>
      <c r="X8" s="277" t="s">
        <v>227</v>
      </c>
      <c r="Y8" s="277" t="s">
        <v>228</v>
      </c>
      <c r="Z8" s="277" t="s">
        <v>229</v>
      </c>
      <c r="AA8" s="277"/>
    </row>
    <row r="9" spans="1:27" ht="71.2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154" t="s">
        <v>230</v>
      </c>
      <c r="O9" s="154" t="s">
        <v>231</v>
      </c>
      <c r="P9" s="154" t="s">
        <v>232</v>
      </c>
      <c r="Q9" s="154" t="s">
        <v>233</v>
      </c>
      <c r="R9" s="154" t="s">
        <v>234</v>
      </c>
      <c r="S9" s="154" t="s">
        <v>235</v>
      </c>
      <c r="T9" s="154" t="s">
        <v>236</v>
      </c>
      <c r="U9" s="277"/>
      <c r="V9" s="277"/>
      <c r="W9" s="277"/>
      <c r="X9" s="277"/>
      <c r="Y9" s="277"/>
      <c r="Z9" s="277"/>
      <c r="AA9" s="277"/>
    </row>
    <row r="10" spans="1:27" ht="17.25" customHeight="1">
      <c r="A10" s="155">
        <v>1</v>
      </c>
      <c r="B10" s="155">
        <v>2</v>
      </c>
      <c r="C10" s="155">
        <v>3</v>
      </c>
      <c r="D10" s="155">
        <v>4</v>
      </c>
      <c r="E10" s="155">
        <v>5</v>
      </c>
      <c r="F10" s="155">
        <v>6</v>
      </c>
      <c r="G10" s="155">
        <v>7</v>
      </c>
      <c r="H10" s="155">
        <v>8</v>
      </c>
      <c r="I10" s="155">
        <v>9</v>
      </c>
      <c r="J10" s="155">
        <v>10</v>
      </c>
      <c r="K10" s="155">
        <v>11</v>
      </c>
      <c r="L10" s="155">
        <v>12</v>
      </c>
      <c r="M10" s="155">
        <v>13</v>
      </c>
      <c r="N10" s="155">
        <v>14</v>
      </c>
      <c r="O10" s="155">
        <v>15</v>
      </c>
      <c r="P10" s="155">
        <v>16</v>
      </c>
      <c r="Q10" s="155">
        <v>17</v>
      </c>
      <c r="R10" s="155">
        <v>18</v>
      </c>
      <c r="S10" s="155">
        <v>19</v>
      </c>
      <c r="T10" s="155">
        <v>20</v>
      </c>
      <c r="U10" s="155">
        <v>21</v>
      </c>
      <c r="V10" s="155">
        <v>22</v>
      </c>
      <c r="W10" s="155">
        <v>23</v>
      </c>
      <c r="X10" s="155">
        <v>24</v>
      </c>
      <c r="Y10" s="155">
        <v>25</v>
      </c>
      <c r="Z10" s="155">
        <v>26</v>
      </c>
      <c r="AA10" s="155">
        <v>27</v>
      </c>
    </row>
    <row r="11" spans="1:29" s="157" customFormat="1" ht="90">
      <c r="A11" s="176">
        <v>1</v>
      </c>
      <c r="B11" s="176" t="s">
        <v>204</v>
      </c>
      <c r="C11" s="176" t="s">
        <v>237</v>
      </c>
      <c r="D11" s="176" t="s">
        <v>363</v>
      </c>
      <c r="E11" s="176" t="s">
        <v>282</v>
      </c>
      <c r="F11" s="203">
        <v>43895.42222222222</v>
      </c>
      <c r="G11" s="203">
        <v>43895.722916666666</v>
      </c>
      <c r="H11" s="176" t="s">
        <v>238</v>
      </c>
      <c r="I11" s="176">
        <f>INT((G11-F11)*24)</f>
        <v>7</v>
      </c>
      <c r="J11" s="176" t="s">
        <v>364</v>
      </c>
      <c r="K11" s="176"/>
      <c r="L11" s="176"/>
      <c r="M11" s="176">
        <v>1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1</v>
      </c>
      <c r="V11" s="176">
        <v>1880</v>
      </c>
      <c r="W11" s="176" t="s">
        <v>283</v>
      </c>
      <c r="X11" s="176" t="s">
        <v>365</v>
      </c>
      <c r="Y11" s="176" t="s">
        <v>239</v>
      </c>
      <c r="Z11" s="176"/>
      <c r="AA11" s="176">
        <v>0</v>
      </c>
      <c r="AB11" s="156"/>
      <c r="AC11" s="156"/>
    </row>
    <row r="12" spans="1:29" s="157" customFormat="1" ht="90">
      <c r="A12" s="176">
        <v>2</v>
      </c>
      <c r="B12" s="176" t="s">
        <v>204</v>
      </c>
      <c r="C12" s="176" t="s">
        <v>237</v>
      </c>
      <c r="D12" s="176" t="s">
        <v>281</v>
      </c>
      <c r="E12" s="176" t="s">
        <v>282</v>
      </c>
      <c r="F12" s="203">
        <v>43928.12152777778</v>
      </c>
      <c r="G12" s="203">
        <v>43931.64236111111</v>
      </c>
      <c r="H12" s="176" t="s">
        <v>238</v>
      </c>
      <c r="I12" s="176">
        <f>INT((G12-F12)*24)</f>
        <v>84</v>
      </c>
      <c r="J12" s="176" t="s">
        <v>364</v>
      </c>
      <c r="K12" s="176"/>
      <c r="L12" s="176"/>
      <c r="M12" s="176">
        <v>1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1</v>
      </c>
      <c r="V12" s="176">
        <v>870</v>
      </c>
      <c r="W12" s="176" t="s">
        <v>283</v>
      </c>
      <c r="X12" s="176" t="s">
        <v>365</v>
      </c>
      <c r="Y12" s="176" t="s">
        <v>239</v>
      </c>
      <c r="Z12" s="176"/>
      <c r="AA12" s="176">
        <v>0</v>
      </c>
      <c r="AB12" s="156"/>
      <c r="AC12" s="156"/>
    </row>
    <row r="13" spans="1:29" s="157" customFormat="1" ht="16.5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156"/>
      <c r="AC13" s="156"/>
    </row>
    <row r="14" spans="2:10" s="157" customFormat="1" ht="16.5">
      <c r="B14" s="276" t="s">
        <v>253</v>
      </c>
      <c r="C14" s="276"/>
      <c r="D14" s="276"/>
      <c r="E14" s="276"/>
      <c r="F14" s="276"/>
      <c r="G14" s="276"/>
      <c r="H14" s="276"/>
      <c r="I14" s="276"/>
      <c r="J14" s="276"/>
    </row>
    <row r="15" s="157" customFormat="1" ht="16.5"/>
    <row r="16" s="157" customFormat="1" ht="16.5"/>
    <row r="17" s="157" customFormat="1" ht="16.5"/>
    <row r="18" s="157" customFormat="1" ht="16.5"/>
    <row r="19" s="157" customFormat="1" ht="16.5"/>
    <row r="20" s="157" customFormat="1" ht="16.5"/>
    <row r="21" s="157" customFormat="1" ht="16.5"/>
    <row r="22" s="157" customFormat="1" ht="16.5"/>
    <row r="23" s="157" customFormat="1" ht="16.5"/>
    <row r="24" s="157" customFormat="1" ht="16.5"/>
    <row r="25" s="157" customFormat="1" ht="16.5"/>
    <row r="26" s="157" customFormat="1" ht="16.5"/>
    <row r="27" s="157" customFormat="1" ht="16.5"/>
    <row r="28" s="157" customFormat="1" ht="16.5"/>
    <row r="29" s="157" customFormat="1" ht="16.5"/>
    <row r="30" s="157" customFormat="1" ht="16.5"/>
    <row r="31" s="157" customFormat="1" ht="16.5"/>
    <row r="32" s="157" customFormat="1" ht="16.5"/>
    <row r="33" s="157" customFormat="1" ht="16.5"/>
    <row r="34" s="157" customFormat="1" ht="16.5"/>
    <row r="35" s="157" customFormat="1" ht="16.5"/>
    <row r="36" s="157" customFormat="1" ht="16.5"/>
    <row r="37" s="157" customFormat="1" ht="16.5"/>
    <row r="38" s="157" customFormat="1" ht="16.5"/>
    <row r="39" s="157" customFormat="1" ht="16.5"/>
    <row r="40" s="157" customFormat="1" ht="16.5"/>
    <row r="41" s="157" customFormat="1" ht="16.5"/>
    <row r="42" s="157" customFormat="1" ht="16.5"/>
    <row r="43" s="157" customFormat="1" ht="16.5"/>
    <row r="44" s="157" customFormat="1" ht="16.5"/>
    <row r="45" s="157" customFormat="1" ht="16.5"/>
    <row r="46" s="157" customFormat="1" ht="16.5"/>
    <row r="47" s="157" customFormat="1" ht="16.5"/>
    <row r="48" s="157" customFormat="1" ht="16.5"/>
    <row r="49" s="157" customFormat="1" ht="16.5"/>
    <row r="50" s="157" customFormat="1" ht="16.5"/>
    <row r="51" s="157" customFormat="1" ht="16.5"/>
    <row r="52" s="157" customFormat="1" ht="16.5"/>
    <row r="53" s="157" customFormat="1" ht="16.5"/>
    <row r="54" s="157" customFormat="1" ht="16.5"/>
    <row r="55" s="157" customFormat="1" ht="16.5"/>
    <row r="56" s="157" customFormat="1" ht="16.5"/>
    <row r="57" s="157" customFormat="1" ht="16.5"/>
    <row r="58" s="157" customFormat="1" ht="16.5"/>
    <row r="59" s="157" customFormat="1" ht="16.5"/>
    <row r="60" s="157" customFormat="1" ht="16.5"/>
    <row r="61" s="157" customFormat="1" ht="16.5"/>
    <row r="62" s="157" customFormat="1" ht="16.5"/>
    <row r="63" s="157" customFormat="1" ht="16.5"/>
    <row r="64" s="157" customFormat="1" ht="16.5"/>
    <row r="65" s="157" customFormat="1" ht="16.5"/>
    <row r="66" s="157" customFormat="1" ht="16.5"/>
    <row r="67" s="157" customFormat="1" ht="16.5"/>
    <row r="68" s="157" customFormat="1" ht="16.5"/>
    <row r="69" s="157" customFormat="1" ht="16.5"/>
    <row r="70" s="157" customFormat="1" ht="16.5"/>
    <row r="71" s="157" customFormat="1" ht="16.5"/>
    <row r="72" s="157" customFormat="1" ht="16.5"/>
    <row r="73" s="157" customFormat="1" ht="16.5"/>
    <row r="74" s="157" customFormat="1" ht="16.5"/>
    <row r="75" s="157" customFormat="1" ht="16.5"/>
    <row r="76" s="157" customFormat="1" ht="16.5"/>
    <row r="77" s="157" customFormat="1" ht="16.5"/>
    <row r="78" s="157" customFormat="1" ht="16.5"/>
    <row r="79" s="157" customFormat="1" ht="16.5"/>
    <row r="80" s="157" customFormat="1" ht="16.5"/>
    <row r="81" s="157" customFormat="1" ht="16.5"/>
    <row r="82" s="157" customFormat="1" ht="16.5"/>
    <row r="83" s="157" customFormat="1" ht="16.5"/>
    <row r="84" s="157" customFormat="1" ht="16.5"/>
    <row r="85" s="157" customFormat="1" ht="16.5"/>
    <row r="86" s="157" customFormat="1" ht="16.5"/>
    <row r="87" s="157" customFormat="1" ht="16.5"/>
    <row r="88" s="157" customFormat="1" ht="16.5"/>
    <row r="89" s="157" customFormat="1" ht="16.5"/>
    <row r="90" s="157" customFormat="1" ht="16.5"/>
    <row r="91" s="157" customFormat="1" ht="16.5"/>
    <row r="92" s="157" customFormat="1" ht="16.5"/>
    <row r="93" s="157" customFormat="1" ht="16.5"/>
    <row r="94" s="157" customFormat="1" ht="16.5"/>
    <row r="95" s="157" customFormat="1" ht="16.5"/>
    <row r="96" s="157" customFormat="1" ht="16.5"/>
    <row r="97" s="157" customFormat="1" ht="16.5"/>
    <row r="98" s="157" customFormat="1" ht="16.5"/>
    <row r="99" s="157" customFormat="1" ht="16.5"/>
    <row r="100" s="157" customFormat="1" ht="16.5"/>
    <row r="101" s="157" customFormat="1" ht="16.5"/>
    <row r="102" s="157" customFormat="1" ht="16.5"/>
    <row r="103" s="157" customFormat="1" ht="16.5"/>
    <row r="104" s="157" customFormat="1" ht="16.5"/>
    <row r="105" s="157" customFormat="1" ht="16.5"/>
    <row r="106" s="157" customFormat="1" ht="16.5"/>
    <row r="107" s="157" customFormat="1" ht="16.5"/>
    <row r="108" s="157" customFormat="1" ht="16.5"/>
    <row r="109" s="157" customFormat="1" ht="16.5"/>
    <row r="110" s="157" customFormat="1" ht="16.5"/>
    <row r="111" s="157" customFormat="1" ht="16.5"/>
    <row r="112" s="157" customFormat="1" ht="16.5"/>
    <row r="113" s="157" customFormat="1" ht="16.5"/>
    <row r="114" s="157" customFormat="1" ht="16.5"/>
    <row r="115" s="157" customFormat="1" ht="16.5"/>
    <row r="116" s="157" customFormat="1" ht="16.5"/>
    <row r="117" s="157" customFormat="1" ht="16.5"/>
    <row r="118" s="157" customFormat="1" ht="16.5"/>
    <row r="119" s="157" customFormat="1" ht="16.5"/>
    <row r="120" s="157" customFormat="1" ht="16.5"/>
    <row r="121" s="157" customFormat="1" ht="16.5"/>
    <row r="122" s="157" customFormat="1" ht="16.5"/>
    <row r="123" s="157" customFormat="1" ht="16.5"/>
    <row r="124" s="157" customFormat="1" ht="16.5"/>
    <row r="125" s="157" customFormat="1" ht="16.5"/>
    <row r="126" s="157" customFormat="1" ht="16.5"/>
    <row r="127" s="157" customFormat="1" ht="16.5"/>
    <row r="128" s="157" customFormat="1" ht="16.5"/>
    <row r="129" s="157" customFormat="1" ht="16.5"/>
    <row r="130" s="157" customFormat="1" ht="16.5"/>
    <row r="131" s="157" customFormat="1" ht="16.5"/>
    <row r="132" s="157" customFormat="1" ht="16.5"/>
    <row r="133" s="157" customFormat="1" ht="16.5"/>
    <row r="134" s="157" customFormat="1" ht="16.5"/>
    <row r="135" s="157" customFormat="1" ht="16.5"/>
    <row r="136" s="157" customFormat="1" ht="16.5"/>
    <row r="137" s="157" customFormat="1" ht="16.5"/>
    <row r="138" s="157" customFormat="1" ht="16.5"/>
    <row r="139" s="157" customFormat="1" ht="16.5"/>
    <row r="140" s="157" customFormat="1" ht="16.5"/>
    <row r="141" s="157" customFormat="1" ht="16.5"/>
    <row r="142" s="157" customFormat="1" ht="16.5"/>
    <row r="143" s="157" customFormat="1" ht="16.5"/>
    <row r="144" s="157" customFormat="1" ht="16.5"/>
    <row r="145" s="157" customFormat="1" ht="16.5"/>
    <row r="146" s="157" customFormat="1" ht="16.5"/>
    <row r="147" s="157" customFormat="1" ht="16.5"/>
    <row r="148" s="157" customFormat="1" ht="16.5"/>
    <row r="149" s="157" customFormat="1" ht="16.5"/>
    <row r="150" s="157" customFormat="1" ht="16.5"/>
    <row r="151" s="157" customFormat="1" ht="16.5"/>
    <row r="152" s="157" customFormat="1" ht="16.5"/>
    <row r="153" s="157" customFormat="1" ht="16.5"/>
    <row r="154" s="157" customFormat="1" ht="16.5"/>
    <row r="155" s="157" customFormat="1" ht="16.5"/>
    <row r="156" s="157" customFormat="1" ht="16.5"/>
    <row r="157" s="157" customFormat="1" ht="16.5"/>
    <row r="158" s="157" customFormat="1" ht="16.5"/>
    <row r="159" s="157" customFormat="1" ht="16.5"/>
    <row r="160" s="157" customFormat="1" ht="16.5"/>
    <row r="161" s="157" customFormat="1" ht="16.5"/>
    <row r="162" s="157" customFormat="1" ht="16.5"/>
    <row r="163" s="157" customFormat="1" ht="16.5"/>
    <row r="164" s="157" customFormat="1" ht="16.5"/>
    <row r="165" s="157" customFormat="1" ht="16.5"/>
    <row r="166" s="157" customFormat="1" ht="16.5"/>
    <row r="167" s="157" customFormat="1" ht="16.5"/>
    <row r="168" s="157" customFormat="1" ht="16.5"/>
    <row r="169" s="157" customFormat="1" ht="16.5"/>
    <row r="170" s="157" customFormat="1" ht="16.5"/>
    <row r="171" s="157" customFormat="1" ht="16.5"/>
    <row r="172" s="157" customFormat="1" ht="16.5"/>
    <row r="173" s="157" customFormat="1" ht="16.5"/>
    <row r="174" s="157" customFormat="1" ht="16.5"/>
    <row r="175" s="157" customFormat="1" ht="16.5"/>
    <row r="176" s="157" customFormat="1" ht="16.5"/>
    <row r="177" s="157" customFormat="1" ht="16.5"/>
    <row r="178" s="157" customFormat="1" ht="16.5"/>
    <row r="179" s="157" customFormat="1" ht="16.5"/>
    <row r="180" s="157" customFormat="1" ht="16.5"/>
    <row r="181" s="157" customFormat="1" ht="16.5"/>
    <row r="182" s="157" customFormat="1" ht="16.5"/>
    <row r="183" s="157" customFormat="1" ht="16.5"/>
    <row r="184" s="157" customFormat="1" ht="16.5"/>
    <row r="185" s="157" customFormat="1" ht="16.5"/>
    <row r="186" s="157" customFormat="1" ht="16.5"/>
    <row r="187" s="157" customFormat="1" ht="16.5"/>
    <row r="188" s="157" customFormat="1" ht="16.5"/>
    <row r="189" s="157" customFormat="1" ht="16.5"/>
    <row r="190" s="157" customFormat="1" ht="16.5"/>
    <row r="191" s="157" customFormat="1" ht="16.5"/>
    <row r="192" s="157" customFormat="1" ht="16.5"/>
    <row r="193" s="157" customFormat="1" ht="16.5"/>
    <row r="194" s="157" customFormat="1" ht="16.5"/>
    <row r="195" s="157" customFormat="1" ht="16.5"/>
    <row r="196" s="157" customFormat="1" ht="16.5"/>
    <row r="197" s="157" customFormat="1" ht="16.5"/>
    <row r="198" s="157" customFormat="1" ht="16.5"/>
    <row r="199" s="157" customFormat="1" ht="16.5"/>
    <row r="200" s="157" customFormat="1" ht="16.5"/>
    <row r="201" s="157" customFormat="1" ht="16.5"/>
    <row r="202" s="157" customFormat="1" ht="16.5"/>
    <row r="203" s="157" customFormat="1" ht="16.5"/>
    <row r="204" s="157" customFormat="1" ht="16.5"/>
    <row r="205" s="157" customFormat="1" ht="16.5"/>
    <row r="206" s="157" customFormat="1" ht="16.5"/>
    <row r="207" s="157" customFormat="1" ht="16.5"/>
    <row r="208" s="157" customFormat="1" ht="16.5"/>
    <row r="209" s="157" customFormat="1" ht="16.5"/>
    <row r="210" s="157" customFormat="1" ht="16.5"/>
    <row r="211" s="157" customFormat="1" ht="16.5"/>
    <row r="212" s="157" customFormat="1" ht="16.5"/>
    <row r="213" s="157" customFormat="1" ht="16.5"/>
    <row r="214" s="157" customFormat="1" ht="16.5"/>
    <row r="215" s="157" customFormat="1" ht="16.5"/>
    <row r="216" s="157" customFormat="1" ht="16.5"/>
    <row r="217" s="157" customFormat="1" ht="16.5"/>
    <row r="218" s="157" customFormat="1" ht="16.5"/>
    <row r="219" s="157" customFormat="1" ht="16.5"/>
    <row r="220" s="157" customFormat="1" ht="16.5"/>
    <row r="221" s="157" customFormat="1" ht="16.5"/>
    <row r="222" s="157" customFormat="1" ht="16.5"/>
    <row r="223" s="157" customFormat="1" ht="16.5"/>
    <row r="224" s="157" customFormat="1" ht="16.5"/>
    <row r="225" s="157" customFormat="1" ht="16.5"/>
    <row r="226" s="157" customFormat="1" ht="16.5"/>
    <row r="227" s="157" customFormat="1" ht="16.5"/>
    <row r="228" s="157" customFormat="1" ht="16.5"/>
    <row r="229" s="157" customFormat="1" ht="16.5"/>
    <row r="230" s="157" customFormat="1" ht="16.5"/>
    <row r="231" s="157" customFormat="1" ht="16.5"/>
    <row r="232" s="157" customFormat="1" ht="16.5"/>
    <row r="233" s="157" customFormat="1" ht="16.5"/>
    <row r="234" s="157" customFormat="1" ht="16.5"/>
    <row r="235" s="157" customFormat="1" ht="16.5"/>
    <row r="236" s="157" customFormat="1" ht="16.5"/>
    <row r="237" s="157" customFormat="1" ht="16.5"/>
    <row r="238" s="157" customFormat="1" ht="16.5"/>
    <row r="239" s="157" customFormat="1" ht="16.5"/>
    <row r="240" s="157" customFormat="1" ht="16.5"/>
    <row r="241" s="157" customFormat="1" ht="16.5"/>
    <row r="242" s="157" customFormat="1" ht="16.5"/>
    <row r="243" s="157" customFormat="1" ht="16.5"/>
    <row r="244" s="157" customFormat="1" ht="16.5"/>
    <row r="245" s="157" customFormat="1" ht="16.5"/>
    <row r="246" s="157" customFormat="1" ht="16.5"/>
    <row r="247" s="157" customFormat="1" ht="16.5"/>
    <row r="248" s="157" customFormat="1" ht="16.5"/>
    <row r="249" s="157" customFormat="1" ht="16.5"/>
    <row r="250" s="157" customFormat="1" ht="16.5"/>
    <row r="251" s="157" customFormat="1" ht="16.5"/>
    <row r="252" s="157" customFormat="1" ht="16.5"/>
    <row r="253" s="157" customFormat="1" ht="16.5"/>
    <row r="254" s="157" customFormat="1" ht="16.5"/>
    <row r="255" s="157" customFormat="1" ht="16.5"/>
    <row r="256" s="157" customFormat="1" ht="16.5"/>
    <row r="257" s="157" customFormat="1" ht="16.5"/>
    <row r="258" s="157" customFormat="1" ht="16.5"/>
    <row r="259" s="157" customFormat="1" ht="16.5"/>
    <row r="260" s="157" customFormat="1" ht="16.5"/>
    <row r="261" s="157" customFormat="1" ht="16.5"/>
    <row r="262" s="157" customFormat="1" ht="16.5"/>
    <row r="263" s="157" customFormat="1" ht="16.5"/>
    <row r="264" s="157" customFormat="1" ht="16.5"/>
    <row r="265" s="157" customFormat="1" ht="16.5"/>
    <row r="266" s="157" customFormat="1" ht="16.5"/>
    <row r="267" s="157" customFormat="1" ht="16.5"/>
    <row r="268" s="157" customFormat="1" ht="16.5"/>
    <row r="269" s="157" customFormat="1" ht="16.5"/>
    <row r="270" s="157" customFormat="1" ht="16.5"/>
    <row r="271" s="157" customFormat="1" ht="16.5"/>
    <row r="272" s="157" customFormat="1" ht="16.5"/>
    <row r="273" s="157" customFormat="1" ht="16.5"/>
    <row r="274" s="157" customFormat="1" ht="16.5"/>
    <row r="275" s="157" customFormat="1" ht="16.5"/>
    <row r="276" s="157" customFormat="1" ht="16.5"/>
    <row r="277" s="157" customFormat="1" ht="16.5"/>
    <row r="278" s="157" customFormat="1" ht="16.5"/>
    <row r="279" s="157" customFormat="1" ht="16.5"/>
    <row r="280" s="157" customFormat="1" ht="16.5"/>
    <row r="281" s="157" customFormat="1" ht="16.5"/>
    <row r="282" s="157" customFormat="1" ht="16.5"/>
    <row r="283" s="157" customFormat="1" ht="16.5"/>
    <row r="284" s="157" customFormat="1" ht="16.5"/>
    <row r="285" s="157" customFormat="1" ht="16.5"/>
    <row r="286" s="157" customFormat="1" ht="16.5"/>
    <row r="287" s="157" customFormat="1" ht="16.5"/>
    <row r="288" s="157" customFormat="1" ht="16.5"/>
    <row r="289" s="157" customFormat="1" ht="16.5"/>
    <row r="290" s="157" customFormat="1" ht="16.5"/>
    <row r="291" s="157" customFormat="1" ht="16.5"/>
    <row r="292" s="157" customFormat="1" ht="16.5"/>
    <row r="293" s="157" customFormat="1" ht="16.5"/>
    <row r="294" s="157" customFormat="1" ht="16.5"/>
    <row r="295" s="157" customFormat="1" ht="16.5"/>
    <row r="296" s="157" customFormat="1" ht="16.5"/>
    <row r="297" s="157" customFormat="1" ht="16.5"/>
    <row r="298" s="157" customFormat="1" ht="16.5"/>
    <row r="299" s="157" customFormat="1" ht="16.5"/>
    <row r="300" s="157" customFormat="1" ht="16.5"/>
    <row r="301" s="157" customFormat="1" ht="16.5"/>
    <row r="302" s="157" customFormat="1" ht="16.5"/>
    <row r="303" s="157" customFormat="1" ht="16.5"/>
    <row r="304" s="157" customFormat="1" ht="16.5"/>
    <row r="305" s="157" customFormat="1" ht="16.5"/>
    <row r="306" s="157" customFormat="1" ht="16.5"/>
    <row r="307" s="157" customFormat="1" ht="16.5"/>
    <row r="308" s="157" customFormat="1" ht="16.5"/>
    <row r="309" s="157" customFormat="1" ht="16.5"/>
    <row r="310" s="157" customFormat="1" ht="16.5"/>
    <row r="311" s="157" customFormat="1" ht="16.5"/>
    <row r="312" s="157" customFormat="1" ht="16.5"/>
    <row r="313" s="157" customFormat="1" ht="16.5"/>
    <row r="314" s="157" customFormat="1" ht="16.5"/>
    <row r="315" s="157" customFormat="1" ht="16.5"/>
    <row r="316" s="157" customFormat="1" ht="16.5"/>
    <row r="317" s="157" customFormat="1" ht="16.5"/>
    <row r="318" s="157" customFormat="1" ht="16.5"/>
    <row r="319" s="157" customFormat="1" ht="16.5"/>
    <row r="320" s="157" customFormat="1" ht="16.5"/>
    <row r="321" s="157" customFormat="1" ht="16.5"/>
    <row r="322" s="157" customFormat="1" ht="16.5"/>
    <row r="323" s="157" customFormat="1" ht="16.5"/>
    <row r="324" s="157" customFormat="1" ht="16.5"/>
    <row r="325" s="157" customFormat="1" ht="16.5"/>
    <row r="326" s="157" customFormat="1" ht="16.5"/>
    <row r="327" s="157" customFormat="1" ht="16.5"/>
    <row r="328" s="157" customFormat="1" ht="16.5"/>
    <row r="329" s="157" customFormat="1" ht="16.5"/>
    <row r="330" s="157" customFormat="1" ht="16.5"/>
    <row r="331" s="157" customFormat="1" ht="16.5"/>
    <row r="332" s="157" customFormat="1" ht="16.5"/>
    <row r="333" s="157" customFormat="1" ht="16.5"/>
    <row r="334" s="157" customFormat="1" ht="16.5"/>
    <row r="335" s="157" customFormat="1" ht="16.5"/>
    <row r="336" s="157" customFormat="1" ht="16.5"/>
    <row r="337" s="157" customFormat="1" ht="16.5"/>
    <row r="338" s="157" customFormat="1" ht="16.5"/>
    <row r="339" s="157" customFormat="1" ht="16.5"/>
    <row r="340" s="157" customFormat="1" ht="16.5"/>
    <row r="341" s="157" customFormat="1" ht="16.5"/>
    <row r="342" s="157" customFormat="1" ht="16.5"/>
    <row r="343" s="157" customFormat="1" ht="16.5"/>
    <row r="344" s="157" customFormat="1" ht="16.5"/>
    <row r="345" s="157" customFormat="1" ht="16.5"/>
    <row r="346" s="157" customFormat="1" ht="16.5"/>
    <row r="347" s="157" customFormat="1" ht="16.5"/>
    <row r="348" s="157" customFormat="1" ht="16.5"/>
    <row r="349" s="157" customFormat="1" ht="16.5"/>
    <row r="350" s="157" customFormat="1" ht="16.5"/>
    <row r="351" s="157" customFormat="1" ht="16.5"/>
    <row r="352" s="157" customFormat="1" ht="16.5"/>
    <row r="353" s="157" customFormat="1" ht="16.5"/>
    <row r="354" s="157" customFormat="1" ht="16.5"/>
    <row r="355" s="157" customFormat="1" ht="16.5"/>
    <row r="356" s="157" customFormat="1" ht="16.5"/>
    <row r="357" s="157" customFormat="1" ht="16.5"/>
    <row r="358" s="157" customFormat="1" ht="16.5"/>
    <row r="359" s="157" customFormat="1" ht="16.5"/>
    <row r="360" s="157" customFormat="1" ht="16.5"/>
    <row r="361" s="157" customFormat="1" ht="16.5"/>
    <row r="362" s="157" customFormat="1" ht="16.5"/>
    <row r="363" s="157" customFormat="1" ht="16.5"/>
    <row r="364" s="157" customFormat="1" ht="16.5"/>
    <row r="365" s="157" customFormat="1" ht="16.5"/>
    <row r="366" s="157" customFormat="1" ht="16.5"/>
    <row r="367" s="157" customFormat="1" ht="16.5"/>
    <row r="368" s="157" customFormat="1" ht="16.5"/>
    <row r="369" s="157" customFormat="1" ht="16.5"/>
    <row r="370" s="157" customFormat="1" ht="16.5"/>
    <row r="371" s="157" customFormat="1" ht="16.5"/>
    <row r="372" s="157" customFormat="1" ht="16.5"/>
    <row r="373" s="157" customFormat="1" ht="16.5"/>
    <row r="374" s="157" customFormat="1" ht="16.5"/>
    <row r="375" s="157" customFormat="1" ht="16.5"/>
    <row r="376" s="157" customFormat="1" ht="16.5"/>
    <row r="377" s="157" customFormat="1" ht="16.5"/>
    <row r="378" s="157" customFormat="1" ht="16.5"/>
    <row r="379" s="157" customFormat="1" ht="16.5"/>
    <row r="380" s="157" customFormat="1" ht="16.5"/>
    <row r="381" s="157" customFormat="1" ht="16.5"/>
    <row r="382" s="157" customFormat="1" ht="16.5"/>
    <row r="383" s="157" customFormat="1" ht="16.5"/>
    <row r="384" s="157" customFormat="1" ht="16.5"/>
    <row r="385" s="157" customFormat="1" ht="16.5"/>
    <row r="386" s="157" customFormat="1" ht="16.5"/>
    <row r="387" s="157" customFormat="1" ht="16.5"/>
    <row r="388" s="157" customFormat="1" ht="16.5"/>
    <row r="389" s="157" customFormat="1" ht="16.5"/>
    <row r="390" s="157" customFormat="1" ht="16.5"/>
    <row r="391" s="157" customFormat="1" ht="16.5"/>
    <row r="392" s="157" customFormat="1" ht="16.5"/>
    <row r="393" s="157" customFormat="1" ht="16.5"/>
    <row r="394" s="157" customFormat="1" ht="16.5"/>
    <row r="395" s="157" customFormat="1" ht="16.5"/>
    <row r="396" s="157" customFormat="1" ht="16.5"/>
    <row r="397" s="157" customFormat="1" ht="16.5"/>
    <row r="398" s="157" customFormat="1" ht="16.5"/>
    <row r="399" s="157" customFormat="1" ht="16.5"/>
    <row r="400" s="157" customFormat="1" ht="16.5"/>
    <row r="401" s="157" customFormat="1" ht="16.5"/>
    <row r="402" s="157" customFormat="1" ht="16.5"/>
    <row r="403" s="157" customFormat="1" ht="16.5"/>
    <row r="404" s="157" customFormat="1" ht="16.5"/>
    <row r="405" s="157" customFormat="1" ht="16.5"/>
    <row r="406" s="157" customFormat="1" ht="16.5"/>
    <row r="407" s="157" customFormat="1" ht="16.5"/>
    <row r="408" s="157" customFormat="1" ht="16.5"/>
    <row r="409" s="157" customFormat="1" ht="16.5"/>
    <row r="410" s="157" customFormat="1" ht="16.5"/>
    <row r="411" s="157" customFormat="1" ht="16.5"/>
    <row r="412" s="157" customFormat="1" ht="16.5"/>
    <row r="413" s="157" customFormat="1" ht="16.5"/>
    <row r="414" s="157" customFormat="1" ht="16.5"/>
    <row r="415" s="157" customFormat="1" ht="16.5"/>
    <row r="416" s="157" customFormat="1" ht="16.5"/>
    <row r="417" s="157" customFormat="1" ht="16.5"/>
    <row r="418" s="157" customFormat="1" ht="16.5"/>
    <row r="419" s="157" customFormat="1" ht="16.5"/>
    <row r="420" s="157" customFormat="1" ht="16.5"/>
    <row r="421" s="157" customFormat="1" ht="16.5"/>
    <row r="422" s="157" customFormat="1" ht="16.5"/>
    <row r="423" s="157" customFormat="1" ht="16.5"/>
    <row r="424" s="157" customFormat="1" ht="16.5"/>
    <row r="425" s="157" customFormat="1" ht="16.5"/>
    <row r="426" s="157" customFormat="1" ht="16.5"/>
    <row r="427" s="157" customFormat="1" ht="16.5"/>
    <row r="428" s="157" customFormat="1" ht="16.5"/>
    <row r="429" s="157" customFormat="1" ht="16.5"/>
    <row r="430" s="157" customFormat="1" ht="16.5"/>
    <row r="431" s="157" customFormat="1" ht="16.5"/>
    <row r="432" s="157" customFormat="1" ht="16.5"/>
    <row r="433" s="157" customFormat="1" ht="16.5"/>
    <row r="434" s="157" customFormat="1" ht="16.5"/>
    <row r="435" s="157" customFormat="1" ht="16.5"/>
    <row r="436" s="157" customFormat="1" ht="16.5"/>
    <row r="437" s="157" customFormat="1" ht="16.5"/>
    <row r="438" s="157" customFormat="1" ht="16.5"/>
    <row r="439" s="157" customFormat="1" ht="16.5"/>
    <row r="440" s="157" customFormat="1" ht="16.5"/>
    <row r="441" s="157" customFormat="1" ht="16.5"/>
    <row r="442" s="157" customFormat="1" ht="16.5"/>
    <row r="443" s="157" customFormat="1" ht="16.5"/>
    <row r="444" s="157" customFormat="1" ht="16.5"/>
    <row r="445" s="157" customFormat="1" ht="16.5"/>
    <row r="446" s="157" customFormat="1" ht="16.5"/>
    <row r="447" s="157" customFormat="1" ht="16.5"/>
    <row r="448" s="157" customFormat="1" ht="16.5"/>
    <row r="449" s="157" customFormat="1" ht="16.5"/>
    <row r="450" s="157" customFormat="1" ht="16.5"/>
    <row r="451" s="157" customFormat="1" ht="16.5"/>
    <row r="452" s="157" customFormat="1" ht="16.5"/>
    <row r="453" s="157" customFormat="1" ht="16.5"/>
    <row r="454" s="157" customFormat="1" ht="16.5"/>
    <row r="455" s="157" customFormat="1" ht="16.5"/>
    <row r="456" s="157" customFormat="1" ht="16.5"/>
    <row r="457" s="157" customFormat="1" ht="16.5"/>
    <row r="458" s="157" customFormat="1" ht="16.5"/>
    <row r="459" s="157" customFormat="1" ht="16.5"/>
    <row r="460" s="157" customFormat="1" ht="16.5"/>
    <row r="461" s="157" customFormat="1" ht="16.5"/>
    <row r="462" s="157" customFormat="1" ht="16.5"/>
    <row r="463" s="157" customFormat="1" ht="16.5"/>
    <row r="464" s="157" customFormat="1" ht="16.5"/>
    <row r="465" s="157" customFormat="1" ht="16.5"/>
    <row r="466" s="157" customFormat="1" ht="16.5"/>
    <row r="467" s="157" customFormat="1" ht="16.5"/>
    <row r="468" s="157" customFormat="1" ht="16.5"/>
    <row r="469" s="157" customFormat="1" ht="16.5"/>
    <row r="470" s="157" customFormat="1" ht="16.5"/>
    <row r="471" s="157" customFormat="1" ht="16.5"/>
    <row r="472" s="157" customFormat="1" ht="16.5"/>
    <row r="473" s="157" customFormat="1" ht="16.5"/>
    <row r="474" s="157" customFormat="1" ht="16.5"/>
    <row r="475" s="157" customFormat="1" ht="16.5"/>
    <row r="476" s="157" customFormat="1" ht="16.5"/>
    <row r="477" s="157" customFormat="1" ht="16.5"/>
    <row r="478" s="157" customFormat="1" ht="16.5"/>
    <row r="479" s="157" customFormat="1" ht="16.5"/>
    <row r="480" s="157" customFormat="1" ht="16.5"/>
    <row r="481" s="157" customFormat="1" ht="16.5"/>
    <row r="482" s="157" customFormat="1" ht="16.5"/>
    <row r="483" s="157" customFormat="1" ht="16.5"/>
    <row r="484" s="157" customFormat="1" ht="16.5"/>
    <row r="485" s="157" customFormat="1" ht="16.5"/>
    <row r="486" s="157" customFormat="1" ht="16.5"/>
    <row r="487" s="157" customFormat="1" ht="16.5"/>
    <row r="488" s="157" customFormat="1" ht="16.5"/>
    <row r="489" s="157" customFormat="1" ht="16.5"/>
    <row r="490" s="157" customFormat="1" ht="16.5"/>
    <row r="491" s="157" customFormat="1" ht="16.5"/>
    <row r="492" s="157" customFormat="1" ht="16.5"/>
    <row r="493" s="157" customFormat="1" ht="16.5"/>
    <row r="494" s="157" customFormat="1" ht="16.5"/>
    <row r="495" s="157" customFormat="1" ht="16.5"/>
    <row r="496" s="157" customFormat="1" ht="16.5"/>
    <row r="497" s="157" customFormat="1" ht="16.5"/>
    <row r="498" s="157" customFormat="1" ht="16.5"/>
    <row r="499" s="157" customFormat="1" ht="16.5"/>
    <row r="500" s="157" customFormat="1" ht="16.5"/>
    <row r="501" s="157" customFormat="1" ht="16.5"/>
    <row r="502" s="157" customFormat="1" ht="16.5"/>
    <row r="503" s="157" customFormat="1" ht="16.5"/>
    <row r="504" s="157" customFormat="1" ht="16.5"/>
    <row r="505" s="157" customFormat="1" ht="16.5"/>
    <row r="506" s="157" customFormat="1" ht="16.5"/>
    <row r="507" s="157" customFormat="1" ht="16.5"/>
    <row r="508" s="157" customFormat="1" ht="16.5"/>
    <row r="509" s="157" customFormat="1" ht="16.5"/>
    <row r="510" s="157" customFormat="1" ht="16.5"/>
    <row r="511" s="157" customFormat="1" ht="16.5"/>
    <row r="512" s="157" customFormat="1" ht="16.5"/>
    <row r="513" s="157" customFormat="1" ht="16.5"/>
    <row r="514" s="157" customFormat="1" ht="16.5"/>
    <row r="515" s="157" customFormat="1" ht="16.5"/>
    <row r="516" s="157" customFormat="1" ht="16.5"/>
    <row r="517" s="157" customFormat="1" ht="16.5"/>
    <row r="518" s="157" customFormat="1" ht="16.5"/>
    <row r="519" s="157" customFormat="1" ht="16.5"/>
    <row r="520" s="157" customFormat="1" ht="16.5"/>
    <row r="521" s="157" customFormat="1" ht="16.5"/>
    <row r="522" s="157" customFormat="1" ht="16.5"/>
    <row r="523" s="157" customFormat="1" ht="16.5"/>
    <row r="524" s="157" customFormat="1" ht="16.5"/>
    <row r="525" s="157" customFormat="1" ht="16.5"/>
    <row r="526" s="157" customFormat="1" ht="16.5"/>
    <row r="527" s="157" customFormat="1" ht="16.5"/>
    <row r="528" s="157" customFormat="1" ht="16.5"/>
    <row r="529" s="157" customFormat="1" ht="16.5"/>
    <row r="530" s="157" customFormat="1" ht="16.5"/>
    <row r="531" s="157" customFormat="1" ht="16.5"/>
    <row r="532" s="157" customFormat="1" ht="16.5"/>
    <row r="533" s="157" customFormat="1" ht="16.5"/>
    <row r="534" s="157" customFormat="1" ht="16.5"/>
    <row r="535" s="157" customFormat="1" ht="16.5"/>
    <row r="536" s="157" customFormat="1" ht="16.5"/>
    <row r="537" s="157" customFormat="1" ht="16.5"/>
    <row r="538" s="157" customFormat="1" ht="16.5"/>
    <row r="539" s="157" customFormat="1" ht="16.5"/>
    <row r="540" s="157" customFormat="1" ht="16.5"/>
    <row r="541" s="157" customFormat="1" ht="16.5"/>
    <row r="542" s="157" customFormat="1" ht="16.5"/>
    <row r="543" s="157" customFormat="1" ht="16.5"/>
    <row r="544" s="157" customFormat="1" ht="16.5"/>
    <row r="545" s="157" customFormat="1" ht="16.5"/>
    <row r="546" s="157" customFormat="1" ht="16.5"/>
    <row r="547" s="157" customFormat="1" ht="16.5"/>
    <row r="548" s="157" customFormat="1" ht="16.5"/>
    <row r="549" s="157" customFormat="1" ht="16.5"/>
    <row r="550" s="157" customFormat="1" ht="16.5"/>
    <row r="551" s="157" customFormat="1" ht="16.5"/>
    <row r="552" s="157" customFormat="1" ht="16.5"/>
    <row r="553" s="157" customFormat="1" ht="16.5"/>
    <row r="554" s="157" customFormat="1" ht="16.5"/>
    <row r="555" s="157" customFormat="1" ht="16.5"/>
    <row r="556" s="157" customFormat="1" ht="16.5"/>
    <row r="557" s="157" customFormat="1" ht="16.5"/>
    <row r="558" s="157" customFormat="1" ht="16.5"/>
    <row r="559" s="157" customFormat="1" ht="16.5"/>
    <row r="560" s="157" customFormat="1" ht="16.5"/>
    <row r="561" s="157" customFormat="1" ht="16.5"/>
    <row r="562" s="157" customFormat="1" ht="16.5"/>
    <row r="563" s="157" customFormat="1" ht="16.5"/>
    <row r="564" s="157" customFormat="1" ht="16.5"/>
    <row r="565" s="157" customFormat="1" ht="16.5"/>
    <row r="566" s="157" customFormat="1" ht="16.5"/>
    <row r="567" s="157" customFormat="1" ht="16.5"/>
    <row r="568" s="157" customFormat="1" ht="16.5"/>
    <row r="569" s="157" customFormat="1" ht="16.5"/>
    <row r="570" s="157" customFormat="1" ht="16.5"/>
    <row r="571" s="157" customFormat="1" ht="16.5"/>
    <row r="572" s="157" customFormat="1" ht="16.5"/>
    <row r="573" s="157" customFormat="1" ht="16.5"/>
    <row r="574" s="157" customFormat="1" ht="16.5"/>
    <row r="575" s="157" customFormat="1" ht="16.5"/>
    <row r="576" s="157" customFormat="1" ht="16.5"/>
    <row r="577" s="157" customFormat="1" ht="16.5"/>
    <row r="578" s="157" customFormat="1" ht="16.5"/>
    <row r="579" s="157" customFormat="1" ht="16.5"/>
    <row r="580" s="157" customFormat="1" ht="16.5"/>
    <row r="581" s="157" customFormat="1" ht="16.5"/>
    <row r="582" s="157" customFormat="1" ht="16.5"/>
    <row r="583" s="157" customFormat="1" ht="16.5"/>
    <row r="584" s="157" customFormat="1" ht="16.5"/>
    <row r="585" s="157" customFormat="1" ht="16.5"/>
    <row r="586" s="157" customFormat="1" ht="16.5"/>
    <row r="587" s="157" customFormat="1" ht="16.5"/>
    <row r="588" s="157" customFormat="1" ht="16.5"/>
    <row r="589" s="157" customFormat="1" ht="16.5"/>
    <row r="590" s="157" customFormat="1" ht="16.5"/>
    <row r="591" s="157" customFormat="1" ht="16.5"/>
    <row r="592" s="157" customFormat="1" ht="16.5"/>
    <row r="593" s="157" customFormat="1" ht="16.5"/>
    <row r="594" s="157" customFormat="1" ht="16.5"/>
    <row r="595" s="157" customFormat="1" ht="16.5"/>
    <row r="596" s="157" customFormat="1" ht="16.5"/>
    <row r="597" s="157" customFormat="1" ht="16.5"/>
    <row r="598" s="157" customFormat="1" ht="16.5"/>
    <row r="599" s="157" customFormat="1" ht="16.5"/>
    <row r="600" s="157" customFormat="1" ht="16.5"/>
    <row r="601" s="157" customFormat="1" ht="16.5"/>
    <row r="602" s="157" customFormat="1" ht="16.5"/>
    <row r="603" s="157" customFormat="1" ht="16.5"/>
    <row r="604" s="157" customFormat="1" ht="16.5"/>
    <row r="605" s="157" customFormat="1" ht="16.5"/>
    <row r="606" s="157" customFormat="1" ht="16.5"/>
    <row r="607" s="157" customFormat="1" ht="16.5"/>
    <row r="608" s="157" customFormat="1" ht="16.5"/>
    <row r="609" s="157" customFormat="1" ht="16.5"/>
    <row r="610" s="157" customFormat="1" ht="16.5"/>
    <row r="611" s="157" customFormat="1" ht="16.5"/>
    <row r="612" s="157" customFormat="1" ht="16.5"/>
    <row r="613" s="157" customFormat="1" ht="16.5"/>
    <row r="614" s="157" customFormat="1" ht="16.5"/>
    <row r="615" s="157" customFormat="1" ht="16.5"/>
    <row r="616" s="157" customFormat="1" ht="16.5"/>
    <row r="617" s="157" customFormat="1" ht="16.5"/>
    <row r="618" s="157" customFormat="1" ht="16.5"/>
    <row r="619" s="157" customFormat="1" ht="16.5"/>
    <row r="620" s="157" customFormat="1" ht="16.5"/>
    <row r="621" s="157" customFormat="1" ht="16.5"/>
    <row r="622" s="157" customFormat="1" ht="16.5"/>
    <row r="623" s="157" customFormat="1" ht="16.5"/>
    <row r="624" s="157" customFormat="1" ht="16.5"/>
    <row r="625" s="157" customFormat="1" ht="16.5"/>
    <row r="626" s="157" customFormat="1" ht="16.5"/>
    <row r="627" s="157" customFormat="1" ht="16.5"/>
    <row r="628" s="157" customFormat="1" ht="16.5"/>
    <row r="629" s="157" customFormat="1" ht="16.5"/>
    <row r="630" s="157" customFormat="1" ht="16.5"/>
    <row r="631" s="157" customFormat="1" ht="16.5"/>
    <row r="632" s="157" customFormat="1" ht="16.5"/>
    <row r="633" s="157" customFormat="1" ht="16.5"/>
    <row r="634" s="157" customFormat="1" ht="16.5"/>
    <row r="635" s="157" customFormat="1" ht="16.5"/>
    <row r="636" s="157" customFormat="1" ht="16.5"/>
    <row r="637" s="157" customFormat="1" ht="16.5"/>
    <row r="638" s="157" customFormat="1" ht="16.5"/>
    <row r="639" s="157" customFormat="1" ht="16.5"/>
    <row r="640" s="157" customFormat="1" ht="16.5"/>
    <row r="641" s="157" customFormat="1" ht="16.5"/>
    <row r="642" s="157" customFormat="1" ht="16.5"/>
    <row r="643" s="157" customFormat="1" ht="16.5"/>
    <row r="644" s="157" customFormat="1" ht="16.5"/>
    <row r="645" s="157" customFormat="1" ht="16.5"/>
    <row r="646" s="157" customFormat="1" ht="16.5"/>
    <row r="647" s="157" customFormat="1" ht="16.5"/>
    <row r="648" s="157" customFormat="1" ht="16.5"/>
    <row r="649" s="157" customFormat="1" ht="16.5"/>
    <row r="650" s="157" customFormat="1" ht="16.5"/>
    <row r="651" s="157" customFormat="1" ht="16.5"/>
    <row r="652" s="157" customFormat="1" ht="16.5"/>
    <row r="653" s="157" customFormat="1" ht="16.5"/>
    <row r="654" s="157" customFormat="1" ht="16.5"/>
    <row r="655" s="157" customFormat="1" ht="16.5"/>
    <row r="656" s="157" customFormat="1" ht="16.5"/>
    <row r="657" s="157" customFormat="1" ht="16.5"/>
    <row r="658" s="157" customFormat="1" ht="16.5"/>
    <row r="659" s="157" customFormat="1" ht="16.5"/>
    <row r="660" s="157" customFormat="1" ht="16.5"/>
    <row r="661" s="157" customFormat="1" ht="16.5"/>
    <row r="662" s="157" customFormat="1" ht="16.5"/>
    <row r="663" s="157" customFormat="1" ht="16.5"/>
    <row r="664" s="157" customFormat="1" ht="16.5"/>
    <row r="665" s="157" customFormat="1" ht="16.5"/>
    <row r="666" s="157" customFormat="1" ht="16.5"/>
    <row r="667" s="157" customFormat="1" ht="16.5"/>
    <row r="668" s="157" customFormat="1" ht="16.5"/>
    <row r="669" s="157" customFormat="1" ht="16.5"/>
    <row r="670" s="157" customFormat="1" ht="16.5"/>
    <row r="671" s="157" customFormat="1" ht="16.5"/>
    <row r="672" s="157" customFormat="1" ht="16.5"/>
    <row r="673" s="157" customFormat="1" ht="16.5"/>
    <row r="674" s="157" customFormat="1" ht="16.5"/>
    <row r="675" s="157" customFormat="1" ht="16.5"/>
    <row r="676" s="157" customFormat="1" ht="16.5"/>
    <row r="677" s="157" customFormat="1" ht="16.5"/>
    <row r="678" s="157" customFormat="1" ht="16.5"/>
    <row r="679" s="157" customFormat="1" ht="16.5"/>
    <row r="680" s="157" customFormat="1" ht="16.5"/>
    <row r="681" s="157" customFormat="1" ht="16.5"/>
    <row r="682" s="157" customFormat="1" ht="16.5"/>
    <row r="683" s="157" customFormat="1" ht="16.5"/>
    <row r="684" s="157" customFormat="1" ht="16.5"/>
    <row r="685" s="157" customFormat="1" ht="16.5"/>
    <row r="686" s="157" customFormat="1" ht="16.5"/>
    <row r="687" s="157" customFormat="1" ht="16.5"/>
    <row r="688" s="157" customFormat="1" ht="16.5"/>
    <row r="689" s="157" customFormat="1" ht="16.5"/>
    <row r="690" s="157" customFormat="1" ht="16.5"/>
    <row r="691" s="157" customFormat="1" ht="16.5"/>
    <row r="692" s="157" customFormat="1" ht="16.5"/>
    <row r="693" s="157" customFormat="1" ht="16.5"/>
    <row r="694" s="157" customFormat="1" ht="16.5"/>
    <row r="695" s="157" customFormat="1" ht="16.5"/>
    <row r="696" s="157" customFormat="1" ht="16.5"/>
    <row r="697" s="157" customFormat="1" ht="16.5"/>
    <row r="698" s="157" customFormat="1" ht="16.5"/>
    <row r="699" s="157" customFormat="1" ht="16.5"/>
    <row r="700" s="157" customFormat="1" ht="16.5"/>
    <row r="701" s="157" customFormat="1" ht="16.5"/>
    <row r="702" s="157" customFormat="1" ht="16.5"/>
    <row r="703" s="157" customFormat="1" ht="16.5"/>
    <row r="704" s="157" customFormat="1" ht="16.5"/>
    <row r="705" s="157" customFormat="1" ht="16.5"/>
    <row r="706" s="157" customFormat="1" ht="16.5"/>
    <row r="707" s="157" customFormat="1" ht="16.5"/>
    <row r="708" s="157" customFormat="1" ht="16.5"/>
    <row r="709" s="157" customFormat="1" ht="16.5"/>
    <row r="710" s="157" customFormat="1" ht="16.5"/>
    <row r="711" s="157" customFormat="1" ht="16.5"/>
    <row r="712" s="157" customFormat="1" ht="16.5"/>
    <row r="713" s="157" customFormat="1" ht="16.5"/>
    <row r="714" s="157" customFormat="1" ht="16.5"/>
    <row r="715" s="157" customFormat="1" ht="16.5"/>
    <row r="716" s="157" customFormat="1" ht="16.5"/>
    <row r="717" s="157" customFormat="1" ht="16.5"/>
    <row r="718" s="157" customFormat="1" ht="16.5"/>
    <row r="719" s="157" customFormat="1" ht="16.5"/>
    <row r="720" s="157" customFormat="1" ht="16.5"/>
    <row r="721" s="157" customFormat="1" ht="16.5"/>
    <row r="722" s="157" customFormat="1" ht="16.5"/>
    <row r="723" s="157" customFormat="1" ht="16.5"/>
    <row r="724" s="157" customFormat="1" ht="16.5"/>
    <row r="725" s="157" customFormat="1" ht="16.5"/>
    <row r="726" s="157" customFormat="1" ht="16.5"/>
    <row r="727" s="157" customFormat="1" ht="16.5"/>
    <row r="728" s="157" customFormat="1" ht="16.5"/>
    <row r="729" s="157" customFormat="1" ht="16.5"/>
    <row r="730" s="157" customFormat="1" ht="16.5"/>
    <row r="731" s="157" customFormat="1" ht="16.5"/>
    <row r="732" s="157" customFormat="1" ht="16.5"/>
    <row r="733" s="157" customFormat="1" ht="16.5"/>
    <row r="734" s="157" customFormat="1" ht="16.5"/>
    <row r="735" s="157" customFormat="1" ht="16.5"/>
    <row r="736" s="157" customFormat="1" ht="16.5"/>
    <row r="737" s="157" customFormat="1" ht="16.5"/>
    <row r="738" s="157" customFormat="1" ht="16.5"/>
    <row r="739" s="157" customFormat="1" ht="16.5"/>
    <row r="740" s="157" customFormat="1" ht="16.5"/>
    <row r="741" s="157" customFormat="1" ht="16.5"/>
    <row r="742" s="157" customFormat="1" ht="16.5"/>
    <row r="743" s="157" customFormat="1" ht="16.5"/>
    <row r="744" s="157" customFormat="1" ht="16.5"/>
    <row r="745" s="157" customFormat="1" ht="16.5"/>
    <row r="746" s="157" customFormat="1" ht="16.5"/>
    <row r="747" s="157" customFormat="1" ht="16.5"/>
    <row r="748" s="157" customFormat="1" ht="16.5"/>
    <row r="749" s="157" customFormat="1" ht="16.5"/>
    <row r="750" s="157" customFormat="1" ht="16.5"/>
    <row r="751" s="157" customFormat="1" ht="16.5"/>
    <row r="752" s="157" customFormat="1" ht="16.5"/>
    <row r="753" s="157" customFormat="1" ht="16.5"/>
    <row r="754" s="157" customFormat="1" ht="16.5"/>
    <row r="755" s="157" customFormat="1" ht="16.5"/>
    <row r="756" s="157" customFormat="1" ht="16.5"/>
    <row r="757" s="157" customFormat="1" ht="16.5"/>
    <row r="758" s="157" customFormat="1" ht="16.5"/>
    <row r="759" s="157" customFormat="1" ht="16.5"/>
    <row r="760" s="157" customFormat="1" ht="16.5"/>
    <row r="761" s="157" customFormat="1" ht="16.5"/>
    <row r="762" s="157" customFormat="1" ht="16.5"/>
    <row r="763" s="157" customFormat="1" ht="16.5"/>
    <row r="764" s="157" customFormat="1" ht="16.5"/>
    <row r="765" s="157" customFormat="1" ht="16.5"/>
    <row r="766" s="157" customFormat="1" ht="16.5"/>
    <row r="767" s="157" customFormat="1" ht="16.5"/>
    <row r="768" s="157" customFormat="1" ht="16.5"/>
    <row r="769" s="157" customFormat="1" ht="16.5"/>
    <row r="770" s="157" customFormat="1" ht="16.5"/>
    <row r="771" s="157" customFormat="1" ht="16.5"/>
    <row r="772" s="157" customFormat="1" ht="16.5"/>
    <row r="773" s="157" customFormat="1" ht="16.5"/>
    <row r="774" s="157" customFormat="1" ht="16.5"/>
    <row r="775" s="157" customFormat="1" ht="16.5"/>
    <row r="776" s="157" customFormat="1" ht="16.5"/>
    <row r="777" s="157" customFormat="1" ht="16.5"/>
    <row r="778" s="157" customFormat="1" ht="16.5"/>
    <row r="779" s="157" customFormat="1" ht="16.5"/>
    <row r="780" s="157" customFormat="1" ht="16.5"/>
    <row r="781" s="157" customFormat="1" ht="16.5"/>
    <row r="782" s="157" customFormat="1" ht="16.5"/>
    <row r="783" s="157" customFormat="1" ht="16.5"/>
    <row r="784" s="157" customFormat="1" ht="16.5"/>
    <row r="785" s="157" customFormat="1" ht="16.5"/>
    <row r="786" s="157" customFormat="1" ht="16.5"/>
    <row r="787" s="157" customFormat="1" ht="16.5"/>
    <row r="788" s="157" customFormat="1" ht="16.5"/>
    <row r="789" s="157" customFormat="1" ht="16.5"/>
    <row r="790" s="157" customFormat="1" ht="16.5"/>
    <row r="791" s="157" customFormat="1" ht="16.5"/>
    <row r="792" s="157" customFormat="1" ht="16.5"/>
    <row r="793" s="157" customFormat="1" ht="16.5"/>
    <row r="794" s="157" customFormat="1" ht="16.5"/>
    <row r="795" s="157" customFormat="1" ht="16.5"/>
    <row r="796" s="157" customFormat="1" ht="16.5"/>
    <row r="797" s="157" customFormat="1" ht="16.5"/>
    <row r="798" s="157" customFormat="1" ht="16.5"/>
    <row r="799" s="157" customFormat="1" ht="16.5"/>
    <row r="800" s="157" customFormat="1" ht="16.5"/>
    <row r="801" s="157" customFormat="1" ht="16.5"/>
    <row r="802" s="157" customFormat="1" ht="16.5"/>
    <row r="803" s="157" customFormat="1" ht="16.5"/>
    <row r="804" s="157" customFormat="1" ht="16.5"/>
    <row r="805" s="157" customFormat="1" ht="16.5"/>
    <row r="806" s="157" customFormat="1" ht="16.5"/>
    <row r="807" s="157" customFormat="1" ht="16.5"/>
    <row r="808" s="157" customFormat="1" ht="16.5"/>
    <row r="809" s="157" customFormat="1" ht="16.5"/>
    <row r="810" s="157" customFormat="1" ht="16.5"/>
    <row r="811" s="157" customFormat="1" ht="16.5"/>
    <row r="812" s="157" customFormat="1" ht="16.5"/>
    <row r="813" s="157" customFormat="1" ht="16.5"/>
    <row r="814" s="157" customFormat="1" ht="16.5"/>
    <row r="815" s="157" customFormat="1" ht="16.5"/>
    <row r="816" s="157" customFormat="1" ht="16.5"/>
    <row r="817" s="157" customFormat="1" ht="16.5"/>
    <row r="818" s="157" customFormat="1" ht="16.5"/>
    <row r="819" s="157" customFormat="1" ht="16.5"/>
    <row r="820" s="157" customFormat="1" ht="16.5"/>
    <row r="821" s="157" customFormat="1" ht="16.5"/>
    <row r="822" s="157" customFormat="1" ht="16.5"/>
    <row r="823" s="157" customFormat="1" ht="16.5"/>
    <row r="824" s="157" customFormat="1" ht="16.5"/>
    <row r="825" s="157" customFormat="1" ht="16.5"/>
    <row r="826" s="157" customFormat="1" ht="16.5"/>
    <row r="827" s="157" customFormat="1" ht="16.5"/>
    <row r="828" s="157" customFormat="1" ht="16.5"/>
    <row r="829" s="157" customFormat="1" ht="16.5"/>
    <row r="830" s="157" customFormat="1" ht="16.5"/>
    <row r="831" s="157" customFormat="1" ht="16.5"/>
    <row r="832" s="157" customFormat="1" ht="16.5"/>
    <row r="833" s="157" customFormat="1" ht="16.5"/>
    <row r="834" s="157" customFormat="1" ht="16.5"/>
    <row r="835" s="157" customFormat="1" ht="16.5"/>
    <row r="836" s="157" customFormat="1" ht="16.5"/>
    <row r="837" s="157" customFormat="1" ht="16.5"/>
    <row r="838" s="157" customFormat="1" ht="16.5"/>
    <row r="839" s="157" customFormat="1" ht="16.5"/>
    <row r="840" s="157" customFormat="1" ht="16.5"/>
    <row r="841" s="157" customFormat="1" ht="16.5"/>
    <row r="842" s="157" customFormat="1" ht="16.5"/>
    <row r="843" s="157" customFormat="1" ht="16.5"/>
    <row r="844" s="157" customFormat="1" ht="16.5"/>
    <row r="845" s="157" customFormat="1" ht="16.5"/>
    <row r="846" s="157" customFormat="1" ht="16.5"/>
    <row r="847" s="157" customFormat="1" ht="16.5"/>
    <row r="848" s="157" customFormat="1" ht="16.5"/>
    <row r="849" s="157" customFormat="1" ht="16.5"/>
    <row r="850" s="157" customFormat="1" ht="16.5"/>
    <row r="851" s="157" customFormat="1" ht="16.5"/>
    <row r="852" s="157" customFormat="1" ht="16.5"/>
    <row r="853" s="157" customFormat="1" ht="16.5"/>
    <row r="854" s="157" customFormat="1" ht="16.5"/>
    <row r="855" s="157" customFormat="1" ht="16.5"/>
    <row r="856" s="157" customFormat="1" ht="16.5"/>
    <row r="857" s="157" customFormat="1" ht="16.5"/>
    <row r="858" s="157" customFormat="1" ht="16.5"/>
    <row r="859" s="157" customFormat="1" ht="16.5"/>
    <row r="860" s="157" customFormat="1" ht="16.5"/>
    <row r="861" s="157" customFormat="1" ht="16.5"/>
    <row r="862" s="157" customFormat="1" ht="16.5"/>
    <row r="863" s="157" customFormat="1" ht="16.5"/>
    <row r="864" s="157" customFormat="1" ht="16.5"/>
    <row r="865" s="157" customFormat="1" ht="16.5"/>
    <row r="866" s="157" customFormat="1" ht="16.5"/>
    <row r="867" s="157" customFormat="1" ht="16.5"/>
    <row r="868" s="157" customFormat="1" ht="16.5"/>
    <row r="869" s="157" customFormat="1" ht="16.5"/>
    <row r="870" s="157" customFormat="1" ht="16.5"/>
    <row r="871" s="157" customFormat="1" ht="16.5"/>
    <row r="872" s="157" customFormat="1" ht="16.5"/>
    <row r="873" s="157" customFormat="1" ht="16.5"/>
    <row r="874" s="157" customFormat="1" ht="16.5"/>
    <row r="875" s="157" customFormat="1" ht="16.5"/>
    <row r="876" s="157" customFormat="1" ht="16.5"/>
    <row r="877" s="157" customFormat="1" ht="16.5"/>
    <row r="878" s="157" customFormat="1" ht="16.5"/>
    <row r="879" s="157" customFormat="1" ht="16.5"/>
    <row r="880" s="157" customFormat="1" ht="16.5"/>
    <row r="881" s="157" customFormat="1" ht="16.5"/>
    <row r="882" s="157" customFormat="1" ht="16.5"/>
    <row r="883" s="157" customFormat="1" ht="16.5"/>
    <row r="884" s="157" customFormat="1" ht="16.5"/>
    <row r="885" s="157" customFormat="1" ht="16.5"/>
    <row r="886" s="157" customFormat="1" ht="16.5"/>
    <row r="887" s="157" customFormat="1" ht="16.5"/>
    <row r="888" s="157" customFormat="1" ht="16.5"/>
    <row r="889" s="157" customFormat="1" ht="16.5"/>
    <row r="890" s="157" customFormat="1" ht="16.5"/>
    <row r="891" s="157" customFormat="1" ht="16.5"/>
    <row r="892" s="157" customFormat="1" ht="16.5"/>
    <row r="893" s="157" customFormat="1" ht="16.5"/>
    <row r="894" s="157" customFormat="1" ht="16.5"/>
    <row r="895" s="157" customFormat="1" ht="16.5"/>
    <row r="896" s="157" customFormat="1" ht="16.5"/>
    <row r="897" s="157" customFormat="1" ht="16.5"/>
    <row r="898" s="157" customFormat="1" ht="16.5"/>
    <row r="899" s="157" customFormat="1" ht="16.5"/>
    <row r="900" s="157" customFormat="1" ht="16.5"/>
    <row r="901" s="157" customFormat="1" ht="16.5"/>
    <row r="902" s="157" customFormat="1" ht="16.5"/>
    <row r="903" s="157" customFormat="1" ht="16.5"/>
    <row r="904" s="157" customFormat="1" ht="16.5"/>
    <row r="905" s="157" customFormat="1" ht="16.5"/>
    <row r="906" s="157" customFormat="1" ht="16.5"/>
    <row r="907" s="157" customFormat="1" ht="16.5"/>
    <row r="908" s="157" customFormat="1" ht="16.5"/>
    <row r="909" s="157" customFormat="1" ht="16.5"/>
    <row r="910" s="157" customFormat="1" ht="16.5"/>
    <row r="911" s="157" customFormat="1" ht="16.5"/>
    <row r="912" s="157" customFormat="1" ht="16.5"/>
    <row r="913" s="157" customFormat="1" ht="16.5"/>
    <row r="914" s="157" customFormat="1" ht="16.5"/>
    <row r="915" s="157" customFormat="1" ht="16.5"/>
    <row r="916" s="157" customFormat="1" ht="16.5"/>
    <row r="917" s="157" customFormat="1" ht="16.5"/>
    <row r="918" s="157" customFormat="1" ht="16.5"/>
    <row r="919" s="157" customFormat="1" ht="16.5"/>
    <row r="920" s="157" customFormat="1" ht="16.5"/>
    <row r="921" s="157" customFormat="1" ht="16.5"/>
    <row r="922" s="157" customFormat="1" ht="16.5"/>
    <row r="923" s="157" customFormat="1" ht="16.5"/>
    <row r="924" s="157" customFormat="1" ht="16.5"/>
    <row r="925" s="157" customFormat="1" ht="16.5"/>
    <row r="926" s="157" customFormat="1" ht="16.5"/>
    <row r="927" s="157" customFormat="1" ht="16.5"/>
    <row r="928" s="157" customFormat="1" ht="16.5"/>
    <row r="929" s="157" customFormat="1" ht="16.5"/>
    <row r="930" s="157" customFormat="1" ht="16.5"/>
    <row r="931" s="157" customFormat="1" ht="16.5"/>
    <row r="932" s="157" customFormat="1" ht="16.5"/>
    <row r="933" s="157" customFormat="1" ht="16.5"/>
    <row r="934" s="157" customFormat="1" ht="16.5"/>
    <row r="935" s="157" customFormat="1" ht="16.5"/>
    <row r="936" s="157" customFormat="1" ht="16.5"/>
    <row r="937" s="157" customFormat="1" ht="16.5"/>
    <row r="938" s="157" customFormat="1" ht="16.5"/>
    <row r="939" s="157" customFormat="1" ht="16.5"/>
    <row r="940" s="157" customFormat="1" ht="16.5"/>
    <row r="941" s="157" customFormat="1" ht="16.5"/>
    <row r="942" s="157" customFormat="1" ht="16.5"/>
    <row r="943" s="157" customFormat="1" ht="16.5"/>
    <row r="944" s="157" customFormat="1" ht="16.5"/>
    <row r="945" s="157" customFormat="1" ht="16.5"/>
    <row r="946" s="157" customFormat="1" ht="16.5"/>
    <row r="947" s="157" customFormat="1" ht="16.5"/>
    <row r="948" s="157" customFormat="1" ht="16.5"/>
    <row r="949" s="157" customFormat="1" ht="16.5"/>
    <row r="950" s="157" customFormat="1" ht="16.5"/>
    <row r="951" s="157" customFormat="1" ht="16.5"/>
    <row r="952" s="157" customFormat="1" ht="16.5"/>
    <row r="953" s="157" customFormat="1" ht="16.5"/>
    <row r="954" s="157" customFormat="1" ht="16.5"/>
    <row r="955" s="157" customFormat="1" ht="16.5"/>
    <row r="956" s="157" customFormat="1" ht="16.5"/>
    <row r="957" s="157" customFormat="1" ht="16.5"/>
    <row r="958" s="157" customFormat="1" ht="16.5"/>
    <row r="959" s="157" customFormat="1" ht="16.5"/>
    <row r="960" s="157" customFormat="1" ht="16.5"/>
    <row r="961" s="157" customFormat="1" ht="16.5"/>
    <row r="962" s="157" customFormat="1" ht="16.5"/>
    <row r="963" s="157" customFormat="1" ht="16.5"/>
    <row r="964" s="157" customFormat="1" ht="16.5"/>
    <row r="965" s="157" customFormat="1" ht="16.5"/>
    <row r="966" s="157" customFormat="1" ht="16.5"/>
    <row r="967" s="157" customFormat="1" ht="16.5"/>
    <row r="968" s="157" customFormat="1" ht="16.5"/>
    <row r="969" s="157" customFormat="1" ht="16.5"/>
    <row r="970" s="157" customFormat="1" ht="16.5"/>
    <row r="971" s="157" customFormat="1" ht="16.5"/>
    <row r="972" s="157" customFormat="1" ht="16.5"/>
    <row r="973" s="157" customFormat="1" ht="16.5"/>
    <row r="974" s="157" customFormat="1" ht="16.5"/>
    <row r="975" s="157" customFormat="1" ht="16.5"/>
    <row r="976" s="157" customFormat="1" ht="16.5"/>
    <row r="977" s="157" customFormat="1" ht="16.5"/>
    <row r="978" s="157" customFormat="1" ht="16.5"/>
    <row r="979" s="157" customFormat="1" ht="16.5"/>
    <row r="980" s="157" customFormat="1" ht="16.5"/>
    <row r="981" s="157" customFormat="1" ht="16.5"/>
    <row r="982" s="157" customFormat="1" ht="16.5"/>
    <row r="983" s="157" customFormat="1" ht="16.5"/>
    <row r="984" s="157" customFormat="1" ht="16.5"/>
    <row r="985" s="157" customFormat="1" ht="16.5"/>
    <row r="986" s="157" customFormat="1" ht="16.5"/>
    <row r="987" s="157" customFormat="1" ht="16.5"/>
    <row r="988" s="157" customFormat="1" ht="16.5"/>
    <row r="989" s="157" customFormat="1" ht="16.5"/>
    <row r="990" s="157" customFormat="1" ht="16.5"/>
    <row r="991" s="157" customFormat="1" ht="16.5"/>
  </sheetData>
  <sheetProtection/>
  <mergeCells count="30"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X8:X9"/>
    <mergeCell ref="B14:J14"/>
    <mergeCell ref="Z8:Z9"/>
    <mergeCell ref="M7:U7"/>
    <mergeCell ref="V7:V9"/>
    <mergeCell ref="M8:M9"/>
    <mergeCell ref="N8:P8"/>
    <mergeCell ref="Q8:T8"/>
    <mergeCell ref="U8:U9"/>
    <mergeCell ref="X6:Z7"/>
    <mergeCell ref="Y8:Y9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3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2" sqref="A12:Q12"/>
    </sheetView>
  </sheetViews>
  <sheetFormatPr defaultColWidth="9.00390625" defaultRowHeight="12.75"/>
  <cols>
    <col min="2" max="4" width="14.75390625" style="0" customWidth="1"/>
  </cols>
  <sheetData>
    <row r="1" spans="15:17" ht="12.75">
      <c r="O1" s="292"/>
      <c r="P1" s="292"/>
      <c r="Q1" s="292"/>
    </row>
    <row r="4" spans="1:17" ht="12.75">
      <c r="A4" s="292" t="s">
        <v>361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</row>
    <row r="5" spans="1:17" ht="12.75">
      <c r="A5" s="292" t="s">
        <v>350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</row>
    <row r="8" spans="1:17" ht="30" customHeight="1">
      <c r="A8" s="291" t="s">
        <v>50</v>
      </c>
      <c r="B8" s="291" t="s">
        <v>351</v>
      </c>
      <c r="C8" s="291" t="s">
        <v>352</v>
      </c>
      <c r="D8" s="291" t="s">
        <v>353</v>
      </c>
      <c r="E8" s="293" t="s">
        <v>354</v>
      </c>
      <c r="F8" s="294"/>
      <c r="G8" s="293" t="s">
        <v>355</v>
      </c>
      <c r="H8" s="294"/>
      <c r="I8" s="293" t="s">
        <v>356</v>
      </c>
      <c r="J8" s="295"/>
      <c r="K8" s="295"/>
      <c r="L8" s="295"/>
      <c r="M8" s="295"/>
      <c r="N8" s="295"/>
      <c r="O8" s="295"/>
      <c r="P8" s="295"/>
      <c r="Q8" s="294"/>
    </row>
    <row r="9" spans="1:17" ht="39.75" customHeight="1">
      <c r="A9" s="291"/>
      <c r="B9" s="291"/>
      <c r="C9" s="291"/>
      <c r="D9" s="291"/>
      <c r="E9" s="288" t="s">
        <v>357</v>
      </c>
      <c r="F9" s="290" t="s">
        <v>345</v>
      </c>
      <c r="G9" s="290" t="s">
        <v>358</v>
      </c>
      <c r="H9" s="290" t="s">
        <v>346</v>
      </c>
      <c r="I9" s="291" t="s">
        <v>347</v>
      </c>
      <c r="J9" s="283" t="s">
        <v>359</v>
      </c>
      <c r="K9" s="284"/>
      <c r="L9" s="285"/>
      <c r="M9" s="283" t="s">
        <v>360</v>
      </c>
      <c r="N9" s="284"/>
      <c r="O9" s="284"/>
      <c r="P9" s="285"/>
      <c r="Q9" s="286" t="s">
        <v>226</v>
      </c>
    </row>
    <row r="10" spans="1:17" ht="91.5" customHeight="1">
      <c r="A10" s="291"/>
      <c r="B10" s="291"/>
      <c r="C10" s="291"/>
      <c r="D10" s="291"/>
      <c r="E10" s="289"/>
      <c r="F10" s="290"/>
      <c r="G10" s="290"/>
      <c r="H10" s="290"/>
      <c r="I10" s="291"/>
      <c r="J10" s="199" t="s">
        <v>230</v>
      </c>
      <c r="K10" s="199" t="s">
        <v>231</v>
      </c>
      <c r="L10" s="199" t="s">
        <v>232</v>
      </c>
      <c r="M10" s="199" t="s">
        <v>233</v>
      </c>
      <c r="N10" s="199" t="s">
        <v>234</v>
      </c>
      <c r="O10" s="199" t="s">
        <v>348</v>
      </c>
      <c r="P10" s="199" t="s">
        <v>349</v>
      </c>
      <c r="Q10" s="287"/>
    </row>
    <row r="11" spans="1:17" ht="12.75">
      <c r="A11" s="200">
        <v>1</v>
      </c>
      <c r="B11" s="200">
        <v>2</v>
      </c>
      <c r="C11" s="200">
        <v>3</v>
      </c>
      <c r="D11" s="200">
        <v>4</v>
      </c>
      <c r="E11" s="201">
        <v>5</v>
      </c>
      <c r="F11" s="201">
        <v>6</v>
      </c>
      <c r="G11" s="201">
        <v>7</v>
      </c>
      <c r="H11" s="201">
        <v>8</v>
      </c>
      <c r="I11" s="201">
        <v>9</v>
      </c>
      <c r="J11" s="201">
        <v>10</v>
      </c>
      <c r="K11" s="201">
        <v>11</v>
      </c>
      <c r="L11" s="201">
        <v>12</v>
      </c>
      <c r="M11" s="201">
        <v>13</v>
      </c>
      <c r="N11" s="201">
        <v>14</v>
      </c>
      <c r="O11" s="201">
        <v>15</v>
      </c>
      <c r="P11" s="201">
        <v>16</v>
      </c>
      <c r="Q11" s="201">
        <v>17</v>
      </c>
    </row>
    <row r="12" spans="1:17" ht="12.75">
      <c r="A12" s="204" t="s">
        <v>3</v>
      </c>
      <c r="B12" s="204" t="s">
        <v>3</v>
      </c>
      <c r="C12" s="204" t="s">
        <v>3</v>
      </c>
      <c r="D12" s="204" t="s">
        <v>3</v>
      </c>
      <c r="E12" s="204" t="s">
        <v>3</v>
      </c>
      <c r="F12" s="204" t="s">
        <v>3</v>
      </c>
      <c r="G12" s="204" t="s">
        <v>3</v>
      </c>
      <c r="H12" s="204" t="s">
        <v>3</v>
      </c>
      <c r="I12" s="204" t="s">
        <v>3</v>
      </c>
      <c r="J12" s="204" t="s">
        <v>3</v>
      </c>
      <c r="K12" s="204" t="s">
        <v>3</v>
      </c>
      <c r="L12" s="204" t="s">
        <v>3</v>
      </c>
      <c r="M12" s="204" t="s">
        <v>3</v>
      </c>
      <c r="N12" s="204" t="s">
        <v>3</v>
      </c>
      <c r="O12" s="204" t="s">
        <v>3</v>
      </c>
      <c r="P12" s="204" t="s">
        <v>3</v>
      </c>
      <c r="Q12" s="204" t="s">
        <v>3</v>
      </c>
    </row>
    <row r="15" ht="12.75">
      <c r="A15" t="s">
        <v>253</v>
      </c>
    </row>
  </sheetData>
  <sheetProtection/>
  <mergeCells count="18">
    <mergeCell ref="O1:Q1"/>
    <mergeCell ref="A4:Q4"/>
    <mergeCell ref="A5:Q5"/>
    <mergeCell ref="A8:A10"/>
    <mergeCell ref="B8:B10"/>
    <mergeCell ref="C8:C10"/>
    <mergeCell ref="D8:D10"/>
    <mergeCell ref="E8:F8"/>
    <mergeCell ref="G8:H8"/>
    <mergeCell ref="I8:Q8"/>
    <mergeCell ref="M9:P9"/>
    <mergeCell ref="Q9:Q10"/>
    <mergeCell ref="E9:E10"/>
    <mergeCell ref="F9:F10"/>
    <mergeCell ref="G9:G10"/>
    <mergeCell ref="H9:H10"/>
    <mergeCell ref="I9:I10"/>
    <mergeCell ref="J9:L9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3" width="40.75390625" style="0" customWidth="1"/>
  </cols>
  <sheetData>
    <row r="1" spans="1:3" ht="12.75">
      <c r="A1" s="302" t="s">
        <v>344</v>
      </c>
      <c r="B1" s="302"/>
      <c r="C1" s="302"/>
    </row>
    <row r="2" spans="1:3" ht="12.75">
      <c r="A2" s="302"/>
      <c r="B2" s="302"/>
      <c r="C2" s="302"/>
    </row>
    <row r="3" spans="1:3" ht="12.75">
      <c r="A3" s="302"/>
      <c r="B3" s="302"/>
      <c r="C3" s="302"/>
    </row>
    <row r="4" spans="1:3" ht="12.75">
      <c r="A4" s="302"/>
      <c r="B4" s="302"/>
      <c r="C4" s="302"/>
    </row>
    <row r="5" spans="1:3" ht="12.75">
      <c r="A5" s="303"/>
      <c r="B5" s="303"/>
      <c r="C5" s="303"/>
    </row>
    <row r="6" spans="1:3" ht="12.75">
      <c r="A6" s="145"/>
      <c r="B6" s="145"/>
      <c r="C6" s="145"/>
    </row>
    <row r="7" spans="1:3" ht="12.75">
      <c r="A7" s="304" t="s">
        <v>191</v>
      </c>
      <c r="B7" s="305"/>
      <c r="C7" s="305"/>
    </row>
    <row r="8" spans="1:3" ht="13.5" thickBot="1">
      <c r="A8" s="306" t="s">
        <v>192</v>
      </c>
      <c r="B8" s="306"/>
      <c r="C8" s="306"/>
    </row>
    <row r="9" spans="1:3" ht="15.75" thickBot="1">
      <c r="A9" s="158" t="s">
        <v>64</v>
      </c>
      <c r="B9" s="159" t="s">
        <v>193</v>
      </c>
      <c r="C9" s="159" t="s">
        <v>194</v>
      </c>
    </row>
    <row r="10" spans="1:3" ht="60.75" thickBot="1">
      <c r="A10" s="161">
        <v>1</v>
      </c>
      <c r="B10" s="160" t="s">
        <v>240</v>
      </c>
      <c r="C10" s="160">
        <v>184</v>
      </c>
    </row>
    <row r="11" spans="1:3" ht="15.75" thickBot="1">
      <c r="A11" s="161" t="s">
        <v>249</v>
      </c>
      <c r="B11" s="160" t="s">
        <v>241</v>
      </c>
      <c r="C11" s="160">
        <v>180</v>
      </c>
    </row>
    <row r="12" spans="1:3" ht="15.75" thickBot="1">
      <c r="A12" s="161" t="s">
        <v>250</v>
      </c>
      <c r="B12" s="160" t="s">
        <v>242</v>
      </c>
      <c r="C12" s="160">
        <v>0</v>
      </c>
    </row>
    <row r="13" spans="1:3" ht="15.75" thickBot="1">
      <c r="A13" s="161" t="s">
        <v>251</v>
      </c>
      <c r="B13" s="160" t="s">
        <v>243</v>
      </c>
      <c r="C13" s="160">
        <v>2</v>
      </c>
    </row>
    <row r="14" spans="1:3" ht="15.75" thickBot="1">
      <c r="A14" s="161" t="s">
        <v>252</v>
      </c>
      <c r="B14" s="160" t="s">
        <v>244</v>
      </c>
      <c r="C14" s="160">
        <v>2</v>
      </c>
    </row>
    <row r="15" spans="1:3" ht="15" customHeight="1">
      <c r="A15" s="296">
        <v>2</v>
      </c>
      <c r="B15" s="299" t="s">
        <v>245</v>
      </c>
      <c r="C15" s="299">
        <v>0</v>
      </c>
    </row>
    <row r="16" spans="1:3" ht="12.75">
      <c r="A16" s="297"/>
      <c r="B16" s="300"/>
      <c r="C16" s="300"/>
    </row>
    <row r="17" spans="1:3" ht="12.75">
      <c r="A17" s="297"/>
      <c r="B17" s="300"/>
      <c r="C17" s="300"/>
    </row>
    <row r="18" spans="1:3" ht="13.5" thickBot="1">
      <c r="A18" s="298"/>
      <c r="B18" s="301"/>
      <c r="C18" s="301"/>
    </row>
    <row r="19" spans="1:3" ht="30" customHeight="1">
      <c r="A19" s="296">
        <v>3</v>
      </c>
      <c r="B19" s="299" t="s">
        <v>246</v>
      </c>
      <c r="C19" s="299">
        <v>0</v>
      </c>
    </row>
    <row r="20" spans="1:3" ht="12.75">
      <c r="A20" s="297"/>
      <c r="B20" s="300"/>
      <c r="C20" s="300"/>
    </row>
    <row r="21" spans="1:3" ht="12.75">
      <c r="A21" s="297"/>
      <c r="B21" s="300"/>
      <c r="C21" s="300"/>
    </row>
    <row r="22" spans="1:3" ht="13.5" thickBot="1">
      <c r="A22" s="298"/>
      <c r="B22" s="301"/>
      <c r="C22" s="301"/>
    </row>
    <row r="23" spans="1:3" ht="15" customHeight="1">
      <c r="A23" s="296">
        <v>4</v>
      </c>
      <c r="B23" s="299" t="s">
        <v>247</v>
      </c>
      <c r="C23" s="299">
        <v>0</v>
      </c>
    </row>
    <row r="24" spans="1:3" ht="12.75">
      <c r="A24" s="297"/>
      <c r="B24" s="300"/>
      <c r="C24" s="300"/>
    </row>
    <row r="25" spans="1:3" ht="12.75">
      <c r="A25" s="297"/>
      <c r="B25" s="300"/>
      <c r="C25" s="300"/>
    </row>
    <row r="26" spans="1:3" ht="13.5" thickBot="1">
      <c r="A26" s="298"/>
      <c r="B26" s="301"/>
      <c r="C26" s="301"/>
    </row>
    <row r="27" spans="1:3" ht="15" customHeight="1">
      <c r="A27" s="296">
        <v>5</v>
      </c>
      <c r="B27" s="299" t="s">
        <v>248</v>
      </c>
      <c r="C27" s="299">
        <v>0</v>
      </c>
    </row>
    <row r="28" spans="1:3" ht="12.75">
      <c r="A28" s="297"/>
      <c r="B28" s="300"/>
      <c r="C28" s="300"/>
    </row>
    <row r="29" spans="1:3" ht="12.75">
      <c r="A29" s="297"/>
      <c r="B29" s="300"/>
      <c r="C29" s="300"/>
    </row>
    <row r="30" spans="1:3" ht="13.5" thickBot="1">
      <c r="A30" s="298"/>
      <c r="B30" s="301"/>
      <c r="C30" s="301"/>
    </row>
    <row r="33" spans="1:3" ht="12.75">
      <c r="A33" s="162" t="s">
        <v>195</v>
      </c>
      <c r="B33" s="162"/>
      <c r="C33" s="162" t="s">
        <v>196</v>
      </c>
    </row>
  </sheetData>
  <sheetProtection/>
  <mergeCells count="15">
    <mergeCell ref="A15:A18"/>
    <mergeCell ref="A1:C5"/>
    <mergeCell ref="A7:C7"/>
    <mergeCell ref="A8:C8"/>
    <mergeCell ref="C15:C18"/>
    <mergeCell ref="C19:C22"/>
    <mergeCell ref="B15:B18"/>
    <mergeCell ref="A19:A22"/>
    <mergeCell ref="B19:B22"/>
    <mergeCell ref="A23:A26"/>
    <mergeCell ref="B23:B26"/>
    <mergeCell ref="A27:A30"/>
    <mergeCell ref="B27:B30"/>
    <mergeCell ref="C27:C30"/>
    <mergeCell ref="C23:C26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2" customWidth="1"/>
    <col min="2" max="2" width="69.75390625" style="2" customWidth="1"/>
    <col min="3" max="4" width="15.125" style="2" customWidth="1"/>
    <col min="5" max="5" width="30.875" style="2" customWidth="1"/>
    <col min="6" max="16384" width="23.25390625" style="2" customWidth="1"/>
  </cols>
  <sheetData>
    <row r="1" ht="20.25" customHeight="1">
      <c r="E1" s="27" t="s">
        <v>44</v>
      </c>
    </row>
    <row r="2" ht="20.25" customHeight="1">
      <c r="E2" s="27" t="s">
        <v>76</v>
      </c>
    </row>
    <row r="3" ht="20.25" customHeight="1">
      <c r="E3" s="27" t="s">
        <v>127</v>
      </c>
    </row>
    <row r="4" ht="20.25" customHeight="1">
      <c r="E4" s="27"/>
    </row>
    <row r="5" spans="1:5" ht="15.75">
      <c r="A5" s="21" t="s">
        <v>77</v>
      </c>
      <c r="B5" s="21"/>
      <c r="C5" s="21"/>
      <c r="D5" s="21"/>
      <c r="E5" s="21"/>
    </row>
    <row r="6" spans="1:5" ht="14.25" customHeight="1">
      <c r="A6" s="21" t="s">
        <v>78</v>
      </c>
      <c r="B6" s="21"/>
      <c r="C6" s="21"/>
      <c r="D6" s="21"/>
      <c r="E6" s="21"/>
    </row>
    <row r="7" spans="1:5" ht="14.25" customHeight="1">
      <c r="A7" s="21"/>
      <c r="B7" s="21"/>
      <c r="C7" s="21"/>
      <c r="D7" s="21"/>
      <c r="E7" s="21"/>
    </row>
    <row r="8" ht="3.75" customHeight="1"/>
    <row r="9" spans="1:5" s="8" customFormat="1" ht="12.75" customHeight="1">
      <c r="A9" s="307" t="s">
        <v>50</v>
      </c>
      <c r="B9" s="307" t="s">
        <v>10</v>
      </c>
      <c r="C9" s="25" t="s">
        <v>12</v>
      </c>
      <c r="D9" s="25"/>
      <c r="E9" s="307" t="s">
        <v>79</v>
      </c>
    </row>
    <row r="10" spans="1:5" s="8" customFormat="1" ht="30">
      <c r="A10" s="308"/>
      <c r="B10" s="308"/>
      <c r="C10" s="20" t="s">
        <v>80</v>
      </c>
      <c r="D10" s="20" t="s">
        <v>81</v>
      </c>
      <c r="E10" s="308"/>
    </row>
    <row r="11" spans="1:5" s="8" customFormat="1" ht="18.75">
      <c r="A11" s="25"/>
      <c r="B11" s="28" t="s">
        <v>160</v>
      </c>
      <c r="C11" s="29"/>
      <c r="D11" s="29"/>
      <c r="E11" s="29"/>
    </row>
    <row r="12" spans="1:5" s="8" customFormat="1" ht="12.75">
      <c r="A12" s="25"/>
      <c r="B12" s="30" t="s">
        <v>128</v>
      </c>
      <c r="C12" s="71">
        <v>23960</v>
      </c>
      <c r="D12" s="71">
        <v>10968</v>
      </c>
      <c r="E12" s="71"/>
    </row>
    <row r="13" spans="1:5" s="8" customFormat="1" ht="12.75">
      <c r="A13" s="25"/>
      <c r="B13" s="31" t="s">
        <v>82</v>
      </c>
      <c r="C13" s="71">
        <v>23002</v>
      </c>
      <c r="D13" s="71">
        <v>10551</v>
      </c>
      <c r="E13" s="71"/>
    </row>
    <row r="14" spans="1:5" s="9" customFormat="1" ht="18.75">
      <c r="A14" s="32" t="s">
        <v>75</v>
      </c>
      <c r="B14" s="31" t="s">
        <v>83</v>
      </c>
      <c r="C14" s="72"/>
      <c r="D14" s="72"/>
      <c r="E14" s="72"/>
    </row>
    <row r="15" spans="1:5" s="9" customFormat="1" ht="25.5">
      <c r="A15" s="309" t="s">
        <v>13</v>
      </c>
      <c r="B15" s="31" t="s">
        <v>129</v>
      </c>
      <c r="C15" s="73" t="s">
        <v>84</v>
      </c>
      <c r="D15" s="72" t="s">
        <v>84</v>
      </c>
      <c r="E15" s="72" t="s">
        <v>3</v>
      </c>
    </row>
    <row r="16" spans="1:5" s="9" customFormat="1" ht="25.5">
      <c r="A16" s="310"/>
      <c r="B16" s="35" t="s">
        <v>85</v>
      </c>
      <c r="C16" s="74">
        <v>3</v>
      </c>
      <c r="D16" s="75">
        <v>3</v>
      </c>
      <c r="E16" s="75"/>
    </row>
    <row r="17" spans="1:5" s="9" customFormat="1" ht="12.75">
      <c r="A17" s="310"/>
      <c r="B17" s="35" t="s">
        <v>86</v>
      </c>
      <c r="C17" s="74">
        <v>125</v>
      </c>
      <c r="D17" s="75">
        <v>128</v>
      </c>
      <c r="E17" s="75"/>
    </row>
    <row r="18" spans="1:5" s="9" customFormat="1" ht="38.25">
      <c r="A18" s="33" t="s">
        <v>61</v>
      </c>
      <c r="B18" s="31" t="s">
        <v>130</v>
      </c>
      <c r="C18" s="73" t="s">
        <v>84</v>
      </c>
      <c r="D18" s="72" t="s">
        <v>84</v>
      </c>
      <c r="E18" s="75" t="s">
        <v>3</v>
      </c>
    </row>
    <row r="19" spans="1:5" s="9" customFormat="1" ht="25.5">
      <c r="A19" s="34" t="s">
        <v>14</v>
      </c>
      <c r="B19" s="35" t="s">
        <v>59</v>
      </c>
      <c r="C19" s="74">
        <v>5</v>
      </c>
      <c r="D19" s="75">
        <v>6</v>
      </c>
      <c r="E19" s="75"/>
    </row>
    <row r="20" spans="1:5" s="9" customFormat="1" ht="25.5">
      <c r="A20" s="34" t="s">
        <v>15</v>
      </c>
      <c r="B20" s="35" t="s">
        <v>87</v>
      </c>
      <c r="C20" s="74">
        <v>1</v>
      </c>
      <c r="D20" s="74">
        <v>1</v>
      </c>
      <c r="E20" s="75"/>
    </row>
    <row r="21" spans="1:5" s="9" customFormat="1" ht="25.5">
      <c r="A21" s="34" t="s">
        <v>16</v>
      </c>
      <c r="B21" s="37" t="s">
        <v>60</v>
      </c>
      <c r="C21" s="74">
        <v>3</v>
      </c>
      <c r="D21" s="75">
        <v>3</v>
      </c>
      <c r="E21" s="75"/>
    </row>
    <row r="22" spans="1:5" s="9" customFormat="1" ht="25.5">
      <c r="A22" s="34" t="s">
        <v>17</v>
      </c>
      <c r="B22" s="35" t="s">
        <v>131</v>
      </c>
      <c r="C22" s="74">
        <v>7</v>
      </c>
      <c r="D22" s="74">
        <v>8</v>
      </c>
      <c r="E22" s="75"/>
    </row>
    <row r="23" spans="1:5" s="9" customFormat="1" ht="25.5">
      <c r="A23" s="38" t="s">
        <v>52</v>
      </c>
      <c r="B23" s="39" t="s">
        <v>132</v>
      </c>
      <c r="C23" s="73" t="s">
        <v>84</v>
      </c>
      <c r="D23" s="72" t="s">
        <v>84</v>
      </c>
      <c r="E23" s="75" t="s">
        <v>3</v>
      </c>
    </row>
    <row r="24" spans="1:5" s="9" customFormat="1" ht="25.5">
      <c r="A24" s="40" t="s">
        <v>18</v>
      </c>
      <c r="B24" s="41" t="s">
        <v>66</v>
      </c>
      <c r="C24" s="74">
        <v>1</v>
      </c>
      <c r="D24" s="75">
        <v>1</v>
      </c>
      <c r="E24" s="75"/>
    </row>
    <row r="25" spans="1:5" s="9" customFormat="1" ht="38.25">
      <c r="A25" s="40" t="s">
        <v>19</v>
      </c>
      <c r="B25" s="41" t="s">
        <v>67</v>
      </c>
      <c r="C25" s="74">
        <v>0</v>
      </c>
      <c r="D25" s="75">
        <v>0</v>
      </c>
      <c r="E25" s="75"/>
    </row>
    <row r="26" spans="1:5" s="9" customFormat="1" ht="38.25">
      <c r="A26" s="42" t="s">
        <v>20</v>
      </c>
      <c r="B26" s="43" t="s">
        <v>68</v>
      </c>
      <c r="C26" s="74">
        <v>0</v>
      </c>
      <c r="D26" s="75">
        <v>0</v>
      </c>
      <c r="E26" s="75"/>
    </row>
    <row r="27" spans="1:5" s="9" customFormat="1" ht="38.25">
      <c r="A27" s="44" t="s">
        <v>21</v>
      </c>
      <c r="B27" s="45" t="s">
        <v>133</v>
      </c>
      <c r="C27" s="75">
        <v>1</v>
      </c>
      <c r="D27" s="75">
        <v>1</v>
      </c>
      <c r="E27" s="75"/>
    </row>
    <row r="28" spans="1:5" s="9" customFormat="1" ht="51">
      <c r="A28" s="26" t="s">
        <v>22</v>
      </c>
      <c r="B28" s="30" t="s">
        <v>58</v>
      </c>
      <c r="C28" s="75">
        <v>1</v>
      </c>
      <c r="D28" s="75">
        <v>1</v>
      </c>
      <c r="E28" s="75"/>
    </row>
    <row r="29" spans="1:5" s="9" customFormat="1" ht="38.25">
      <c r="A29" s="46" t="s">
        <v>23</v>
      </c>
      <c r="B29" s="31" t="s">
        <v>134</v>
      </c>
      <c r="C29" s="75">
        <v>0</v>
      </c>
      <c r="D29" s="75">
        <v>0</v>
      </c>
      <c r="E29" s="75"/>
    </row>
    <row r="30" spans="1:5" s="9" customFormat="1" ht="25.5">
      <c r="A30" s="46" t="s">
        <v>57</v>
      </c>
      <c r="B30" s="31" t="s">
        <v>135</v>
      </c>
      <c r="C30" s="73" t="s">
        <v>84</v>
      </c>
      <c r="D30" s="72" t="s">
        <v>84</v>
      </c>
      <c r="E30" s="75" t="s">
        <v>3</v>
      </c>
    </row>
    <row r="31" spans="1:5" s="9" customFormat="1" ht="25.5">
      <c r="A31" s="47" t="s">
        <v>24</v>
      </c>
      <c r="B31" s="35" t="s">
        <v>136</v>
      </c>
      <c r="C31" s="74">
        <v>17012</v>
      </c>
      <c r="D31" s="75">
        <v>8547</v>
      </c>
      <c r="E31" s="75"/>
    </row>
    <row r="32" spans="1:5" s="9" customFormat="1" ht="38.25">
      <c r="A32" s="44" t="s">
        <v>25</v>
      </c>
      <c r="B32" s="45" t="s">
        <v>137</v>
      </c>
      <c r="C32" s="74">
        <v>0</v>
      </c>
      <c r="D32" s="75">
        <v>0</v>
      </c>
      <c r="E32" s="75"/>
    </row>
    <row r="33" spans="1:5" s="9" customFormat="1" ht="20.25">
      <c r="A33" s="48" t="s">
        <v>74</v>
      </c>
      <c r="B33" s="45" t="s">
        <v>88</v>
      </c>
      <c r="C33" s="72"/>
      <c r="D33" s="72"/>
      <c r="E33" s="72"/>
    </row>
    <row r="34" spans="1:5" s="9" customFormat="1" ht="25.5">
      <c r="A34" s="46" t="s">
        <v>23</v>
      </c>
      <c r="B34" s="30" t="s">
        <v>89</v>
      </c>
      <c r="C34" s="75">
        <v>0</v>
      </c>
      <c r="D34" s="75">
        <v>2</v>
      </c>
      <c r="E34" s="75"/>
    </row>
    <row r="35" spans="1:5" s="9" customFormat="1" ht="38.25">
      <c r="A35" s="26" t="s">
        <v>25</v>
      </c>
      <c r="B35" s="30" t="s">
        <v>138</v>
      </c>
      <c r="C35" s="75">
        <v>0</v>
      </c>
      <c r="D35" s="75">
        <v>0</v>
      </c>
      <c r="E35" s="75"/>
    </row>
    <row r="36" spans="1:5" s="9" customFormat="1" ht="38.25">
      <c r="A36" s="46" t="s">
        <v>31</v>
      </c>
      <c r="B36" s="30" t="s">
        <v>90</v>
      </c>
      <c r="C36" s="75">
        <v>0</v>
      </c>
      <c r="D36" s="75">
        <v>0</v>
      </c>
      <c r="E36" s="75"/>
    </row>
    <row r="37" spans="1:5" s="9" customFormat="1" ht="18.75">
      <c r="A37" s="32" t="s">
        <v>32</v>
      </c>
      <c r="B37" s="30" t="s">
        <v>91</v>
      </c>
      <c r="C37" s="72"/>
      <c r="D37" s="72"/>
      <c r="E37" s="72"/>
    </row>
    <row r="38" spans="1:5" s="9" customFormat="1" ht="38.25">
      <c r="A38" s="26" t="s">
        <v>33</v>
      </c>
      <c r="B38" s="30" t="s">
        <v>139</v>
      </c>
      <c r="C38" s="75">
        <v>1</v>
      </c>
      <c r="D38" s="75">
        <v>1</v>
      </c>
      <c r="E38" s="75"/>
    </row>
    <row r="39" spans="1:5" s="9" customFormat="1" ht="25.5">
      <c r="A39" s="46" t="s">
        <v>18</v>
      </c>
      <c r="B39" s="30" t="s">
        <v>92</v>
      </c>
      <c r="C39" s="85">
        <v>8</v>
      </c>
      <c r="D39" s="85">
        <v>6</v>
      </c>
      <c r="E39" s="87" t="s">
        <v>163</v>
      </c>
    </row>
    <row r="40" spans="1:5" s="9" customFormat="1" ht="38.25">
      <c r="A40" s="46" t="s">
        <v>19</v>
      </c>
      <c r="B40" s="30" t="s">
        <v>93</v>
      </c>
      <c r="C40" s="85">
        <v>8</v>
      </c>
      <c r="D40" s="85">
        <v>6</v>
      </c>
      <c r="E40" s="87" t="s">
        <v>163</v>
      </c>
    </row>
    <row r="41" spans="1:5" s="9" customFormat="1" ht="51">
      <c r="A41" s="46" t="s">
        <v>20</v>
      </c>
      <c r="B41" s="30" t="s">
        <v>94</v>
      </c>
      <c r="C41" s="75">
        <v>0</v>
      </c>
      <c r="D41" s="75">
        <v>0</v>
      </c>
      <c r="E41" s="75"/>
    </row>
    <row r="42" spans="1:5" s="9" customFormat="1" ht="51">
      <c r="A42" s="26" t="s">
        <v>34</v>
      </c>
      <c r="B42" s="30" t="s">
        <v>140</v>
      </c>
      <c r="C42" s="75">
        <v>0</v>
      </c>
      <c r="D42" s="75">
        <v>0</v>
      </c>
      <c r="E42" s="75"/>
    </row>
    <row r="43" spans="1:5" s="9" customFormat="1" ht="25.5">
      <c r="A43" s="46" t="s">
        <v>35</v>
      </c>
      <c r="B43" s="31" t="s">
        <v>141</v>
      </c>
      <c r="C43" s="75">
        <v>7</v>
      </c>
      <c r="D43" s="75">
        <v>10</v>
      </c>
      <c r="E43" s="75"/>
    </row>
    <row r="44" spans="1:5" s="9" customFormat="1" ht="12.75">
      <c r="A44" s="33" t="s">
        <v>54</v>
      </c>
      <c r="B44" s="31" t="s">
        <v>95</v>
      </c>
      <c r="C44" s="73" t="s">
        <v>84</v>
      </c>
      <c r="D44" s="72" t="s">
        <v>84</v>
      </c>
      <c r="E44" s="75" t="s">
        <v>3</v>
      </c>
    </row>
    <row r="45" spans="1:5" s="9" customFormat="1" ht="25.5">
      <c r="A45" s="34" t="s">
        <v>29</v>
      </c>
      <c r="B45" s="35" t="s">
        <v>73</v>
      </c>
      <c r="C45" s="88">
        <v>0</v>
      </c>
      <c r="D45" s="88">
        <f>(20+10)/2</f>
        <v>15</v>
      </c>
      <c r="E45" s="75"/>
    </row>
    <row r="46" spans="1:5" s="9" customFormat="1" ht="38.25">
      <c r="A46" s="34" t="s">
        <v>36</v>
      </c>
      <c r="B46" s="35" t="s">
        <v>142</v>
      </c>
      <c r="C46" s="74">
        <v>0.71</v>
      </c>
      <c r="D46" s="75">
        <v>1.26</v>
      </c>
      <c r="E46" s="75"/>
    </row>
    <row r="47" spans="1:5" s="9" customFormat="1" ht="38.25">
      <c r="A47" s="34" t="s">
        <v>37</v>
      </c>
      <c r="B47" s="35" t="s">
        <v>143</v>
      </c>
      <c r="C47" s="74">
        <v>0</v>
      </c>
      <c r="D47" s="75">
        <v>0</v>
      </c>
      <c r="E47" s="75"/>
    </row>
    <row r="48" spans="1:5" s="9" customFormat="1" ht="38.25">
      <c r="A48" s="49" t="s">
        <v>38</v>
      </c>
      <c r="B48" s="45" t="s">
        <v>144</v>
      </c>
      <c r="C48" s="74">
        <v>0</v>
      </c>
      <c r="D48" s="75">
        <v>0</v>
      </c>
      <c r="E48" s="75"/>
    </row>
    <row r="50" spans="1:5" s="10" customFormat="1" ht="15.75">
      <c r="A50" s="22"/>
      <c r="B50" s="50" t="s">
        <v>96</v>
      </c>
      <c r="C50" s="51"/>
      <c r="D50" s="51"/>
      <c r="E50" s="51"/>
    </row>
    <row r="51" spans="1:5" s="9" customFormat="1" ht="16.5" customHeight="1">
      <c r="A51" s="11"/>
      <c r="B51" s="12"/>
      <c r="C51" s="52" t="s">
        <v>1</v>
      </c>
      <c r="D51" s="13"/>
      <c r="E51" s="52" t="s">
        <v>0</v>
      </c>
    </row>
    <row r="54" spans="1:2" ht="15">
      <c r="A54" s="2" t="s">
        <v>97</v>
      </c>
      <c r="B54" s="2" t="s">
        <v>98</v>
      </c>
    </row>
    <row r="55" ht="15">
      <c r="B55" s="2" t="s">
        <v>146</v>
      </c>
    </row>
    <row r="56" spans="2:6" ht="15">
      <c r="B56" s="7" t="s">
        <v>145</v>
      </c>
      <c r="C56" s="7"/>
      <c r="D56" s="7"/>
      <c r="E56" s="7"/>
      <c r="F56" s="7"/>
    </row>
    <row r="57" spans="2:6" ht="15">
      <c r="B57" s="7" t="s">
        <v>99</v>
      </c>
      <c r="C57" s="7"/>
      <c r="D57" s="7"/>
      <c r="E57" s="7"/>
      <c r="F57" s="7"/>
    </row>
    <row r="58" spans="2:6" ht="15">
      <c r="B58" s="7" t="s">
        <v>100</v>
      </c>
      <c r="C58" s="7"/>
      <c r="D58" s="7"/>
      <c r="E58" s="7"/>
      <c r="F58" s="7"/>
    </row>
    <row r="59" spans="2:6" ht="15">
      <c r="B59" s="7" t="s">
        <v>101</v>
      </c>
      <c r="C59" s="7"/>
      <c r="D59" s="7"/>
      <c r="E59" s="7"/>
      <c r="F59" s="7"/>
    </row>
    <row r="60" spans="2:6" ht="15">
      <c r="B60" s="7" t="s">
        <v>102</v>
      </c>
      <c r="C60" s="7"/>
      <c r="D60" s="7"/>
      <c r="E60" s="7"/>
      <c r="F60" s="7"/>
    </row>
    <row r="61" spans="2:6" ht="15">
      <c r="B61" s="7" t="s">
        <v>103</v>
      </c>
      <c r="C61" s="7"/>
      <c r="D61" s="7"/>
      <c r="E61" s="7"/>
      <c r="F61" s="7"/>
    </row>
    <row r="62" spans="2:6" ht="15">
      <c r="B62" s="7" t="s">
        <v>104</v>
      </c>
      <c r="C62" s="7"/>
      <c r="D62" s="7"/>
      <c r="E62" s="7"/>
      <c r="F62" s="7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6.125" style="2" customWidth="1"/>
    <col min="5" max="5" width="24.875" style="2" customWidth="1"/>
    <col min="6" max="16384" width="23.25390625" style="2" customWidth="1"/>
  </cols>
  <sheetData>
    <row r="1" ht="20.25" customHeight="1">
      <c r="E1" s="27" t="s">
        <v>44</v>
      </c>
    </row>
    <row r="2" ht="20.25" customHeight="1">
      <c r="E2" s="27" t="s">
        <v>76</v>
      </c>
    </row>
    <row r="3" ht="20.25" customHeight="1">
      <c r="E3" s="27" t="s">
        <v>155</v>
      </c>
    </row>
    <row r="4" ht="20.25" customHeight="1">
      <c r="E4" s="27"/>
    </row>
    <row r="5" spans="1:5" ht="15.75">
      <c r="A5" s="21" t="s">
        <v>77</v>
      </c>
      <c r="B5" s="21"/>
      <c r="C5" s="21"/>
      <c r="D5" s="21"/>
      <c r="E5" s="21"/>
    </row>
    <row r="6" spans="1:5" ht="14.25" customHeight="1">
      <c r="A6" s="21" t="s">
        <v>78</v>
      </c>
      <c r="B6" s="21"/>
      <c r="C6" s="21"/>
      <c r="D6" s="21"/>
      <c r="E6" s="21"/>
    </row>
    <row r="7" spans="1:5" ht="14.25" customHeight="1">
      <c r="A7" s="21"/>
      <c r="B7" s="21"/>
      <c r="C7" s="21"/>
      <c r="D7" s="21"/>
      <c r="E7" s="21"/>
    </row>
    <row r="8" ht="3.75" customHeight="1"/>
    <row r="9" spans="1:5" s="8" customFormat="1" ht="12.75">
      <c r="A9" s="307" t="s">
        <v>50</v>
      </c>
      <c r="B9" s="307" t="s">
        <v>10</v>
      </c>
      <c r="C9" s="25" t="s">
        <v>12</v>
      </c>
      <c r="D9" s="25"/>
      <c r="E9" s="307" t="s">
        <v>79</v>
      </c>
    </row>
    <row r="10" spans="1:5" s="8" customFormat="1" ht="30">
      <c r="A10" s="308"/>
      <c r="B10" s="308"/>
      <c r="C10" s="20" t="s">
        <v>80</v>
      </c>
      <c r="D10" s="20" t="s">
        <v>81</v>
      </c>
      <c r="E10" s="308"/>
    </row>
    <row r="11" spans="1:5" s="9" customFormat="1" ht="18.75">
      <c r="A11" s="25"/>
      <c r="B11" s="28" t="s">
        <v>105</v>
      </c>
      <c r="C11" s="86"/>
      <c r="D11" s="86"/>
      <c r="E11" s="86"/>
    </row>
    <row r="12" spans="1:5" s="9" customFormat="1" ht="20.25">
      <c r="A12" s="32" t="s">
        <v>74</v>
      </c>
      <c r="B12" s="30" t="s">
        <v>88</v>
      </c>
      <c r="C12" s="77"/>
      <c r="D12" s="77"/>
      <c r="E12" s="77"/>
    </row>
    <row r="13" spans="1:5" s="9" customFormat="1" ht="25.5">
      <c r="A13" s="26" t="s">
        <v>52</v>
      </c>
      <c r="B13" s="30" t="s">
        <v>106</v>
      </c>
      <c r="C13" s="73" t="s">
        <v>84</v>
      </c>
      <c r="D13" s="72" t="s">
        <v>84</v>
      </c>
      <c r="E13" s="75" t="s">
        <v>3</v>
      </c>
    </row>
    <row r="14" spans="1:5" s="9" customFormat="1" ht="38.25">
      <c r="A14" s="26" t="s">
        <v>18</v>
      </c>
      <c r="B14" s="30" t="s">
        <v>70</v>
      </c>
      <c r="C14" s="58">
        <v>30</v>
      </c>
      <c r="D14" s="58">
        <v>30</v>
      </c>
      <c r="E14" s="76"/>
    </row>
    <row r="15" spans="1:5" s="9" customFormat="1" ht="25.5">
      <c r="A15" s="26" t="s">
        <v>53</v>
      </c>
      <c r="B15" s="30" t="s">
        <v>71</v>
      </c>
      <c r="C15" s="73" t="s">
        <v>84</v>
      </c>
      <c r="D15" s="72" t="s">
        <v>84</v>
      </c>
      <c r="E15" s="75" t="s">
        <v>3</v>
      </c>
    </row>
    <row r="16" spans="1:5" s="9" customFormat="1" ht="27" customHeight="1">
      <c r="A16" s="26" t="s">
        <v>27</v>
      </c>
      <c r="B16" s="30" t="s">
        <v>62</v>
      </c>
      <c r="C16" s="58">
        <v>15</v>
      </c>
      <c r="D16" s="58">
        <v>15</v>
      </c>
      <c r="E16" s="76"/>
    </row>
    <row r="17" spans="1:5" s="9" customFormat="1" ht="12.75">
      <c r="A17" s="26" t="s">
        <v>28</v>
      </c>
      <c r="B17" s="30" t="s">
        <v>63</v>
      </c>
      <c r="C17" s="58">
        <v>15</v>
      </c>
      <c r="D17" s="58">
        <v>15</v>
      </c>
      <c r="E17" s="76"/>
    </row>
    <row r="18" spans="1:5" s="9" customFormat="1" ht="63.75">
      <c r="A18" s="311" t="s">
        <v>20</v>
      </c>
      <c r="B18" s="30" t="s">
        <v>107</v>
      </c>
      <c r="C18" s="58">
        <v>0</v>
      </c>
      <c r="D18" s="58">
        <v>1</v>
      </c>
      <c r="E18" s="85" t="s">
        <v>164</v>
      </c>
    </row>
    <row r="19" spans="1:5" s="9" customFormat="1" ht="25.5">
      <c r="A19" s="312"/>
      <c r="B19" s="30" t="s">
        <v>162</v>
      </c>
      <c r="C19" s="58">
        <v>14</v>
      </c>
      <c r="D19" s="58">
        <v>13</v>
      </c>
      <c r="E19" s="76"/>
    </row>
    <row r="20" spans="1:5" s="9" customFormat="1" ht="18.75">
      <c r="A20" s="54" t="s">
        <v>108</v>
      </c>
      <c r="B20" s="30"/>
      <c r="C20" s="58"/>
      <c r="D20" s="58"/>
      <c r="E20" s="76"/>
    </row>
    <row r="21" spans="1:5" s="9" customFormat="1" ht="63.75">
      <c r="A21" s="26" t="s">
        <v>109</v>
      </c>
      <c r="B21" s="55" t="s">
        <v>110</v>
      </c>
      <c r="C21" s="84">
        <v>3009</v>
      </c>
      <c r="D21" s="84">
        <v>3090</v>
      </c>
      <c r="E21" s="76" t="s">
        <v>111</v>
      </c>
    </row>
    <row r="22" spans="1:5" s="10" customFormat="1" ht="18.75">
      <c r="A22" s="22"/>
      <c r="B22" s="56"/>
      <c r="C22" s="23"/>
      <c r="D22" s="23"/>
      <c r="E22" s="23"/>
    </row>
    <row r="23" spans="1:5" s="10" customFormat="1" ht="15.75">
      <c r="A23" s="22"/>
      <c r="B23" s="50" t="s">
        <v>96</v>
      </c>
      <c r="C23" s="51"/>
      <c r="D23" s="51"/>
      <c r="E23" s="51"/>
    </row>
    <row r="24" spans="1:5" s="9" customFormat="1" ht="16.5" customHeight="1">
      <c r="A24" s="11"/>
      <c r="B24" s="12"/>
      <c r="C24" s="52" t="s">
        <v>1</v>
      </c>
      <c r="D24" s="13"/>
      <c r="E24" s="52" t="s">
        <v>0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25390625" defaultRowHeight="12.75"/>
  <cols>
    <col min="1" max="1" width="8.375" style="2" customWidth="1"/>
    <col min="2" max="2" width="42.25390625" style="2" customWidth="1"/>
    <col min="3" max="3" width="47.125" style="2" customWidth="1"/>
    <col min="4" max="4" width="30.00390625" style="2" customWidth="1"/>
    <col min="5" max="16384" width="23.25390625" style="2" customWidth="1"/>
  </cols>
  <sheetData>
    <row r="1" ht="20.25" customHeight="1">
      <c r="D1" s="27" t="s">
        <v>44</v>
      </c>
    </row>
    <row r="2" ht="14.25" customHeight="1">
      <c r="D2" s="27" t="s">
        <v>76</v>
      </c>
    </row>
    <row r="3" ht="13.5" customHeight="1">
      <c r="D3" s="27" t="s">
        <v>156</v>
      </c>
    </row>
    <row r="4" ht="20.25" customHeight="1">
      <c r="D4" s="27"/>
    </row>
    <row r="5" spans="1:4" ht="15.75">
      <c r="A5" s="21" t="s">
        <v>77</v>
      </c>
      <c r="B5" s="21"/>
      <c r="C5" s="21"/>
      <c r="D5" s="21"/>
    </row>
    <row r="6" spans="1:4" ht="14.25" customHeight="1">
      <c r="A6" s="21" t="s">
        <v>112</v>
      </c>
      <c r="B6" s="21"/>
      <c r="C6" s="21"/>
      <c r="D6" s="21"/>
    </row>
    <row r="7" spans="1:4" ht="14.25" customHeight="1">
      <c r="A7" s="21"/>
      <c r="B7" s="21"/>
      <c r="C7" s="21"/>
      <c r="D7" s="21"/>
    </row>
    <row r="8" spans="1:4" ht="36.75" customHeight="1">
      <c r="A8" s="21"/>
      <c r="B8" s="313" t="s">
        <v>113</v>
      </c>
      <c r="C8" s="313"/>
      <c r="D8" s="21"/>
    </row>
    <row r="9" spans="1:4" ht="14.25" customHeight="1">
      <c r="A9" s="21"/>
      <c r="B9" s="314"/>
      <c r="C9" s="314"/>
      <c r="D9" s="21"/>
    </row>
    <row r="10" spans="1:4" ht="14.25" customHeight="1">
      <c r="A10" s="21"/>
      <c r="B10" s="56" t="s">
        <v>161</v>
      </c>
      <c r="C10" s="21"/>
      <c r="D10" s="21"/>
    </row>
    <row r="11" ht="3.75" customHeight="1"/>
    <row r="12" spans="1:4" s="8" customFormat="1" ht="30">
      <c r="A12" s="19" t="s">
        <v>9</v>
      </c>
      <c r="B12" s="16" t="s">
        <v>114</v>
      </c>
      <c r="C12" s="16" t="s">
        <v>47</v>
      </c>
      <c r="D12" s="4" t="s">
        <v>79</v>
      </c>
    </row>
    <row r="13" spans="1:4" s="10" customFormat="1" ht="15">
      <c r="A13" s="18">
        <v>1</v>
      </c>
      <c r="B13" s="18">
        <v>2</v>
      </c>
      <c r="C13" s="18">
        <v>3</v>
      </c>
      <c r="D13" s="18">
        <v>4</v>
      </c>
    </row>
    <row r="14" spans="1:4" ht="18.75">
      <c r="A14" s="17"/>
      <c r="B14" s="81" t="s">
        <v>115</v>
      </c>
      <c r="C14" s="82"/>
      <c r="D14" s="24"/>
    </row>
    <row r="15" spans="1:4" ht="15">
      <c r="A15" s="17">
        <v>1</v>
      </c>
      <c r="B15" s="83">
        <v>1</v>
      </c>
      <c r="C15" s="89">
        <v>12.11</v>
      </c>
      <c r="D15" s="24"/>
    </row>
    <row r="16" spans="1:4" ht="15">
      <c r="A16" s="17">
        <v>2</v>
      </c>
      <c r="B16" s="83">
        <v>2</v>
      </c>
      <c r="C16" s="89">
        <v>12.11</v>
      </c>
      <c r="D16" s="24"/>
    </row>
    <row r="17" spans="1:4" ht="15">
      <c r="A17" s="17">
        <v>3</v>
      </c>
      <c r="B17" s="83">
        <v>3</v>
      </c>
      <c r="C17" s="89">
        <v>13.11</v>
      </c>
      <c r="D17" s="24"/>
    </row>
    <row r="18" spans="1:4" ht="18.75">
      <c r="A18" s="17"/>
      <c r="B18" s="81"/>
      <c r="C18" s="90"/>
      <c r="D18" s="24"/>
    </row>
    <row r="19" spans="1:4" ht="18.75">
      <c r="A19" s="17"/>
      <c r="B19" s="81"/>
      <c r="C19" s="90"/>
      <c r="D19" s="24"/>
    </row>
    <row r="20" spans="1:4" ht="18.75">
      <c r="A20" s="17"/>
      <c r="B20" s="81"/>
      <c r="C20" s="82"/>
      <c r="D20" s="24"/>
    </row>
    <row r="21" spans="1:4" ht="18.75">
      <c r="A21" s="17"/>
      <c r="B21" s="81" t="s">
        <v>116</v>
      </c>
      <c r="C21" s="82"/>
      <c r="D21" s="24"/>
    </row>
    <row r="22" spans="1:4" ht="15">
      <c r="A22" s="17">
        <v>2</v>
      </c>
      <c r="B22" s="83">
        <v>1</v>
      </c>
      <c r="C22" s="89">
        <v>8.42</v>
      </c>
      <c r="D22" s="24"/>
    </row>
    <row r="23" spans="1:4" ht="15">
      <c r="A23" s="17">
        <v>3</v>
      </c>
      <c r="B23" s="83">
        <v>2</v>
      </c>
      <c r="C23" s="89">
        <v>8.42</v>
      </c>
      <c r="D23" s="24"/>
    </row>
    <row r="24" spans="1:4" ht="15">
      <c r="A24" s="17">
        <v>4</v>
      </c>
      <c r="B24" s="83">
        <v>3</v>
      </c>
      <c r="C24" s="89">
        <v>8.42</v>
      </c>
      <c r="D24" s="24"/>
    </row>
    <row r="25" spans="1:4" ht="15">
      <c r="A25" s="17">
        <v>5</v>
      </c>
      <c r="B25" s="83">
        <v>4</v>
      </c>
      <c r="C25" s="89">
        <v>8.42</v>
      </c>
      <c r="D25" s="24"/>
    </row>
    <row r="26" spans="1:4" ht="15">
      <c r="A26" s="17">
        <v>7</v>
      </c>
      <c r="B26" s="83">
        <v>5</v>
      </c>
      <c r="C26" s="89">
        <v>8.42</v>
      </c>
      <c r="D26" s="24"/>
    </row>
    <row r="27" spans="1:4" ht="15">
      <c r="A27" s="17">
        <v>8</v>
      </c>
      <c r="B27" s="83">
        <v>6</v>
      </c>
      <c r="C27" s="89">
        <v>8.42</v>
      </c>
      <c r="D27" s="24"/>
    </row>
    <row r="28" spans="1:4" ht="15">
      <c r="A28" s="17">
        <v>12</v>
      </c>
      <c r="B28" s="83">
        <v>7</v>
      </c>
      <c r="C28" s="89">
        <v>8.42</v>
      </c>
      <c r="D28" s="24"/>
    </row>
    <row r="29" spans="1:4" ht="15">
      <c r="A29" s="17">
        <v>16</v>
      </c>
      <c r="B29" s="83">
        <v>8</v>
      </c>
      <c r="C29" s="89">
        <v>8.42</v>
      </c>
      <c r="D29" s="24"/>
    </row>
    <row r="30" spans="1:4" ht="15">
      <c r="A30" s="17">
        <v>17</v>
      </c>
      <c r="B30" s="83">
        <v>9</v>
      </c>
      <c r="C30" s="89">
        <v>8.42</v>
      </c>
      <c r="D30" s="24"/>
    </row>
    <row r="31" spans="1:4" ht="15">
      <c r="A31" s="17">
        <v>18</v>
      </c>
      <c r="B31" s="83">
        <v>10</v>
      </c>
      <c r="C31" s="89">
        <v>8.42</v>
      </c>
      <c r="D31" s="24"/>
    </row>
    <row r="32" spans="1:4" ht="18.75">
      <c r="A32" s="17"/>
      <c r="B32" s="81"/>
      <c r="C32" s="90"/>
      <c r="D32" s="24"/>
    </row>
    <row r="33" spans="1:4" ht="53.25" customHeight="1">
      <c r="A33" s="315"/>
      <c r="B33" s="315"/>
      <c r="C33" s="315"/>
      <c r="D33" s="315"/>
    </row>
    <row r="36" spans="1:4" s="10" customFormat="1" ht="15.75">
      <c r="A36" s="22"/>
      <c r="B36" s="50" t="s">
        <v>96</v>
      </c>
      <c r="C36" s="51"/>
      <c r="D36" s="51"/>
    </row>
    <row r="37" spans="1:4" s="9" customFormat="1" ht="16.5" customHeight="1">
      <c r="A37" s="11"/>
      <c r="B37" s="12"/>
      <c r="C37" s="52" t="s">
        <v>1</v>
      </c>
      <c r="D37" s="52" t="s">
        <v>0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625" style="2" customWidth="1"/>
    <col min="5" max="5" width="23.625" style="2" customWidth="1"/>
    <col min="6" max="16384" width="23.25390625" style="2" customWidth="1"/>
  </cols>
  <sheetData>
    <row r="1" ht="20.25" customHeight="1">
      <c r="E1" s="27" t="s">
        <v>44</v>
      </c>
    </row>
    <row r="2" ht="20.25" customHeight="1">
      <c r="E2" s="27" t="s">
        <v>76</v>
      </c>
    </row>
    <row r="3" ht="20.25" customHeight="1">
      <c r="E3" s="27" t="s">
        <v>153</v>
      </c>
    </row>
    <row r="4" ht="20.25" customHeight="1">
      <c r="E4" s="27"/>
    </row>
    <row r="5" spans="1:5" ht="15.75">
      <c r="A5" s="21" t="s">
        <v>77</v>
      </c>
      <c r="B5" s="21"/>
      <c r="C5" s="21"/>
      <c r="D5" s="21"/>
      <c r="E5" s="21"/>
    </row>
    <row r="6" spans="1:5" ht="14.25" customHeight="1">
      <c r="A6" s="21" t="s">
        <v>78</v>
      </c>
      <c r="B6" s="21"/>
      <c r="C6" s="21"/>
      <c r="D6" s="21"/>
      <c r="E6" s="21"/>
    </row>
    <row r="7" spans="1:5" ht="14.25" customHeight="1">
      <c r="A7" s="21"/>
      <c r="B7" s="21"/>
      <c r="C7" s="21"/>
      <c r="D7" s="21"/>
      <c r="E7" s="21"/>
    </row>
    <row r="8" ht="3.75" customHeight="1"/>
    <row r="9" spans="1:5" s="8" customFormat="1" ht="12.75">
      <c r="A9" s="307" t="s">
        <v>50</v>
      </c>
      <c r="B9" s="307" t="s">
        <v>10</v>
      </c>
      <c r="C9" s="25" t="s">
        <v>12</v>
      </c>
      <c r="D9" s="25"/>
      <c r="E9" s="307" t="s">
        <v>79</v>
      </c>
    </row>
    <row r="10" spans="1:5" s="8" customFormat="1" ht="30">
      <c r="A10" s="308"/>
      <c r="B10" s="308"/>
      <c r="C10" s="20" t="s">
        <v>80</v>
      </c>
      <c r="D10" s="20" t="s">
        <v>81</v>
      </c>
      <c r="E10" s="308"/>
    </row>
    <row r="11" spans="1:5" s="9" customFormat="1" ht="18.75">
      <c r="A11" s="26"/>
      <c r="B11" s="28" t="s">
        <v>117</v>
      </c>
      <c r="C11" s="58"/>
      <c r="D11" s="58"/>
      <c r="E11" s="53"/>
    </row>
    <row r="12" spans="1:5" s="9" customFormat="1" ht="20.25">
      <c r="A12" s="32" t="s">
        <v>74</v>
      </c>
      <c r="B12" s="30" t="s">
        <v>88</v>
      </c>
      <c r="C12" s="77"/>
      <c r="D12" s="77"/>
      <c r="E12" s="28"/>
    </row>
    <row r="13" spans="1:5" s="9" customFormat="1" ht="63.75">
      <c r="A13" s="26" t="s">
        <v>29</v>
      </c>
      <c r="B13" s="30" t="s">
        <v>148</v>
      </c>
      <c r="C13" s="58">
        <v>0</v>
      </c>
      <c r="D13" s="58">
        <v>0</v>
      </c>
      <c r="E13" s="53"/>
    </row>
    <row r="14" spans="1:5" s="9" customFormat="1" ht="38.25">
      <c r="A14" s="46" t="s">
        <v>30</v>
      </c>
      <c r="B14" s="30" t="s">
        <v>149</v>
      </c>
      <c r="C14" s="58">
        <v>0</v>
      </c>
      <c r="D14" s="58">
        <v>0</v>
      </c>
      <c r="E14" s="53"/>
    </row>
    <row r="15" spans="1:5" s="9" customFormat="1" ht="18.75">
      <c r="A15" s="32" t="s">
        <v>32</v>
      </c>
      <c r="B15" s="30" t="s">
        <v>91</v>
      </c>
      <c r="C15" s="77"/>
      <c r="D15" s="77"/>
      <c r="E15" s="28"/>
    </row>
    <row r="16" spans="1:5" s="9" customFormat="1" ht="54.75" customHeight="1">
      <c r="A16" s="58" t="s">
        <v>34</v>
      </c>
      <c r="B16" s="30" t="s">
        <v>159</v>
      </c>
      <c r="C16" s="58">
        <v>0</v>
      </c>
      <c r="D16" s="58">
        <v>0</v>
      </c>
      <c r="E16" s="53"/>
    </row>
    <row r="17" spans="1:5" s="9" customFormat="1" ht="38.25">
      <c r="A17" s="38" t="s">
        <v>55</v>
      </c>
      <c r="B17" s="30" t="s">
        <v>150</v>
      </c>
      <c r="C17" s="73" t="s">
        <v>84</v>
      </c>
      <c r="D17" s="72" t="s">
        <v>84</v>
      </c>
      <c r="E17" s="36" t="s">
        <v>3</v>
      </c>
    </row>
    <row r="18" spans="1:5" s="9" customFormat="1" ht="38.25">
      <c r="A18" s="38" t="s">
        <v>56</v>
      </c>
      <c r="B18" s="30" t="s">
        <v>151</v>
      </c>
      <c r="C18" s="73">
        <v>0</v>
      </c>
      <c r="D18" s="72">
        <v>0</v>
      </c>
      <c r="E18" s="36"/>
    </row>
    <row r="19" spans="1:5" s="9" customFormat="1" ht="38.25">
      <c r="A19" s="311" t="s">
        <v>39</v>
      </c>
      <c r="B19" s="30" t="s">
        <v>152</v>
      </c>
      <c r="C19" s="58">
        <v>0</v>
      </c>
      <c r="D19" s="58">
        <v>0</v>
      </c>
      <c r="E19" s="53"/>
    </row>
    <row r="20" spans="1:5" s="9" customFormat="1" ht="129.75" customHeight="1">
      <c r="A20" s="312"/>
      <c r="B20" s="30" t="s">
        <v>118</v>
      </c>
      <c r="C20" s="80">
        <v>0</v>
      </c>
      <c r="D20" s="80">
        <v>1</v>
      </c>
      <c r="E20" s="79" t="s">
        <v>158</v>
      </c>
    </row>
    <row r="21" spans="1:5" s="10" customFormat="1" ht="18.75">
      <c r="A21" s="22"/>
      <c r="B21" s="56"/>
      <c r="C21" s="23"/>
      <c r="D21" s="23"/>
      <c r="E21" s="23"/>
    </row>
    <row r="22" spans="1:5" s="10" customFormat="1" ht="15.75">
      <c r="A22" s="22"/>
      <c r="B22" s="50" t="s">
        <v>96</v>
      </c>
      <c r="C22" s="51"/>
      <c r="D22" s="51"/>
      <c r="E22" s="51"/>
    </row>
    <row r="23" spans="1:5" s="9" customFormat="1" ht="16.5" customHeight="1">
      <c r="A23" s="11"/>
      <c r="B23" s="12"/>
      <c r="C23" s="52" t="s">
        <v>1</v>
      </c>
      <c r="D23" s="13"/>
      <c r="E23" s="52" t="s">
        <v>0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25390625" defaultRowHeight="12.75"/>
  <cols>
    <col min="1" max="1" width="6.375" style="2" customWidth="1"/>
    <col min="2" max="2" width="63.625" style="2" customWidth="1"/>
    <col min="3" max="4" width="17.875" style="2" customWidth="1"/>
    <col min="5" max="5" width="21.625" style="2" customWidth="1"/>
    <col min="6" max="16384" width="23.25390625" style="2" customWidth="1"/>
  </cols>
  <sheetData>
    <row r="1" ht="20.25" customHeight="1">
      <c r="E1" s="27" t="s">
        <v>44</v>
      </c>
    </row>
    <row r="2" ht="20.25" customHeight="1">
      <c r="E2" s="27" t="s">
        <v>76</v>
      </c>
    </row>
    <row r="3" ht="20.25" customHeight="1">
      <c r="E3" s="27" t="s">
        <v>156</v>
      </c>
    </row>
    <row r="4" ht="20.25" customHeight="1">
      <c r="E4" s="27"/>
    </row>
    <row r="5" spans="1:5" ht="15" customHeight="1">
      <c r="A5" s="21" t="s">
        <v>77</v>
      </c>
      <c r="B5" s="21"/>
      <c r="C5" s="21"/>
      <c r="D5" s="21"/>
      <c r="E5" s="21"/>
    </row>
    <row r="6" spans="1:5" ht="14.25" customHeight="1">
      <c r="A6" s="21" t="s">
        <v>78</v>
      </c>
      <c r="B6" s="21"/>
      <c r="C6" s="21"/>
      <c r="D6" s="21"/>
      <c r="E6" s="21"/>
    </row>
    <row r="7" spans="1:5" ht="14.25" customHeight="1">
      <c r="A7" s="21"/>
      <c r="B7" s="21"/>
      <c r="C7" s="21"/>
      <c r="D7" s="21"/>
      <c r="E7" s="21"/>
    </row>
    <row r="8" ht="3.75" customHeight="1"/>
    <row r="9" spans="1:5" s="8" customFormat="1" ht="12.75">
      <c r="A9" s="307" t="s">
        <v>50</v>
      </c>
      <c r="B9" s="307" t="s">
        <v>10</v>
      </c>
      <c r="C9" s="25" t="s">
        <v>12</v>
      </c>
      <c r="D9" s="25"/>
      <c r="E9" s="307" t="s">
        <v>79</v>
      </c>
    </row>
    <row r="10" spans="1:5" s="8" customFormat="1" ht="30">
      <c r="A10" s="308"/>
      <c r="B10" s="308"/>
      <c r="C10" s="20" t="s">
        <v>80</v>
      </c>
      <c r="D10" s="20" t="s">
        <v>119</v>
      </c>
      <c r="E10" s="308"/>
    </row>
    <row r="11" spans="1:5" s="9" customFormat="1" ht="18.75">
      <c r="A11" s="26"/>
      <c r="B11" s="28" t="s">
        <v>120</v>
      </c>
      <c r="C11" s="26"/>
      <c r="D11" s="26"/>
      <c r="E11" s="53"/>
    </row>
    <row r="12" spans="1:5" s="9" customFormat="1" ht="20.25">
      <c r="A12" s="59" t="s">
        <v>74</v>
      </c>
      <c r="B12" s="31" t="s">
        <v>88</v>
      </c>
      <c r="C12" s="77"/>
      <c r="D12" s="77"/>
      <c r="E12" s="28"/>
    </row>
    <row r="13" spans="1:5" s="9" customFormat="1" ht="54" customHeight="1">
      <c r="A13" s="46" t="s">
        <v>51</v>
      </c>
      <c r="B13" s="60" t="s">
        <v>157</v>
      </c>
      <c r="C13" s="73" t="s">
        <v>84</v>
      </c>
      <c r="D13" s="72" t="s">
        <v>84</v>
      </c>
      <c r="E13" s="36" t="s">
        <v>3</v>
      </c>
    </row>
    <row r="14" spans="1:5" s="9" customFormat="1" ht="25.5">
      <c r="A14" s="47" t="s">
        <v>13</v>
      </c>
      <c r="B14" s="35" t="s">
        <v>69</v>
      </c>
      <c r="C14" s="78">
        <v>39</v>
      </c>
      <c r="D14" s="58">
        <v>28</v>
      </c>
      <c r="E14" s="53"/>
    </row>
    <row r="15" spans="1:5" s="9" customFormat="1" ht="38.25">
      <c r="A15" s="44" t="s">
        <v>26</v>
      </c>
      <c r="B15" s="45" t="s">
        <v>147</v>
      </c>
      <c r="C15" s="78">
        <v>345</v>
      </c>
      <c r="D15" s="58">
        <v>303</v>
      </c>
      <c r="E15" s="53"/>
    </row>
    <row r="16" spans="1:5" s="9" customFormat="1" ht="12.75">
      <c r="A16" s="44" t="s">
        <v>29</v>
      </c>
      <c r="B16" s="45" t="s">
        <v>121</v>
      </c>
      <c r="C16" s="58">
        <v>260</v>
      </c>
      <c r="D16" s="58">
        <v>122</v>
      </c>
      <c r="E16" s="53"/>
    </row>
    <row r="17" spans="1:5" s="9" customFormat="1" ht="18.75">
      <c r="A17" s="32" t="s">
        <v>32</v>
      </c>
      <c r="B17" s="30" t="s">
        <v>91</v>
      </c>
      <c r="C17" s="77"/>
      <c r="D17" s="77"/>
      <c r="E17" s="28"/>
    </row>
    <row r="18" spans="1:5" s="9" customFormat="1" ht="38.25">
      <c r="A18" s="26" t="s">
        <v>30</v>
      </c>
      <c r="B18" s="30" t="s">
        <v>65</v>
      </c>
      <c r="C18" s="58">
        <v>0</v>
      </c>
      <c r="D18" s="58">
        <v>0</v>
      </c>
      <c r="E18" s="53"/>
    </row>
    <row r="19" spans="1:5" s="9" customFormat="1" ht="18.75">
      <c r="A19" s="59" t="s">
        <v>123</v>
      </c>
      <c r="B19" s="31"/>
      <c r="C19" s="77"/>
      <c r="D19" s="77"/>
      <c r="E19" s="28"/>
    </row>
    <row r="20" spans="1:5" s="9" customFormat="1" ht="38.25">
      <c r="A20" s="26" t="s">
        <v>51</v>
      </c>
      <c r="B20" s="67" t="s">
        <v>124</v>
      </c>
      <c r="C20" s="78"/>
      <c r="D20" s="58"/>
      <c r="E20" s="36"/>
    </row>
    <row r="21" spans="1:5" s="9" customFormat="1" ht="51">
      <c r="A21" s="26" t="s">
        <v>52</v>
      </c>
      <c r="B21" s="30" t="s">
        <v>125</v>
      </c>
      <c r="C21" s="78"/>
      <c r="D21" s="58"/>
      <c r="E21" s="53"/>
    </row>
    <row r="22" spans="1:5" s="9" customFormat="1" ht="38.25">
      <c r="A22" s="26" t="s">
        <v>54</v>
      </c>
      <c r="B22" s="30" t="s">
        <v>126</v>
      </c>
      <c r="C22" s="78"/>
      <c r="D22" s="58"/>
      <c r="E22" s="53"/>
    </row>
    <row r="23" spans="1:5" s="9" customFormat="1" ht="12.75">
      <c r="A23" s="65"/>
      <c r="B23" s="12"/>
      <c r="C23" s="65"/>
      <c r="D23" s="65"/>
      <c r="E23" s="66"/>
    </row>
    <row r="24" spans="1:5" s="10" customFormat="1" ht="18.75">
      <c r="A24" s="22"/>
      <c r="B24" s="56"/>
      <c r="C24" s="23"/>
      <c r="D24" s="23"/>
      <c r="E24" s="23"/>
    </row>
    <row r="25" spans="1:5" s="10" customFormat="1" ht="15.75">
      <c r="A25" s="22"/>
      <c r="B25" s="50" t="s">
        <v>96</v>
      </c>
      <c r="C25" s="51"/>
      <c r="D25" s="51"/>
      <c r="E25" s="51"/>
    </row>
    <row r="26" spans="1:5" s="9" customFormat="1" ht="16.5" customHeight="1">
      <c r="A26" s="11"/>
      <c r="B26" s="12"/>
      <c r="C26" s="52" t="s">
        <v>1</v>
      </c>
      <c r="D26" s="13"/>
      <c r="E26" s="52" t="s">
        <v>0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B28" sqref="B28"/>
    </sheetView>
  </sheetViews>
  <sheetFormatPr defaultColWidth="10.75390625" defaultRowHeight="12.75"/>
  <cols>
    <col min="1" max="1" width="12.875" style="2" customWidth="1"/>
    <col min="2" max="2" width="41.375" style="2" customWidth="1"/>
    <col min="3" max="3" width="40.00390625" style="2" customWidth="1"/>
    <col min="4" max="4" width="49.875" style="2" customWidth="1"/>
    <col min="5" max="16384" width="10.75390625" style="2" customWidth="1"/>
  </cols>
  <sheetData>
    <row r="1" s="5" customFormat="1" ht="11.25" customHeight="1">
      <c r="D1" s="5" t="s">
        <v>44</v>
      </c>
    </row>
    <row r="2" s="5" customFormat="1" ht="11.25" customHeight="1">
      <c r="D2" s="5" t="s">
        <v>4</v>
      </c>
    </row>
    <row r="3" s="5" customFormat="1" ht="11.25" customHeight="1">
      <c r="D3" s="5" t="s">
        <v>5</v>
      </c>
    </row>
    <row r="4" s="5" customFormat="1" ht="11.25" customHeight="1">
      <c r="D4" s="5" t="s">
        <v>6</v>
      </c>
    </row>
    <row r="5" s="5" customFormat="1" ht="11.25" customHeight="1">
      <c r="D5" s="5" t="s">
        <v>7</v>
      </c>
    </row>
    <row r="6" spans="4:6" s="5" customFormat="1" ht="11.25" customHeight="1">
      <c r="D6" s="5" t="s">
        <v>8</v>
      </c>
      <c r="F6" s="138" t="s">
        <v>174</v>
      </c>
    </row>
    <row r="7" s="1" customFormat="1" ht="13.5" customHeight="1"/>
    <row r="8" spans="1:4" s="1" customFormat="1" ht="13.5" customHeight="1">
      <c r="A8" s="15" t="s">
        <v>40</v>
      </c>
      <c r="B8" s="15"/>
      <c r="C8" s="15"/>
      <c r="D8" s="15"/>
    </row>
    <row r="9" spans="1:4" s="1" customFormat="1" ht="13.5" customHeight="1">
      <c r="A9" s="15" t="s">
        <v>45</v>
      </c>
      <c r="B9" s="15"/>
      <c r="C9" s="15"/>
      <c r="D9" s="15"/>
    </row>
    <row r="10" s="1" customFormat="1" ht="16.5" customHeight="1">
      <c r="C10" s="1" t="s">
        <v>175</v>
      </c>
    </row>
    <row r="11" spans="1:4" s="3" customFormat="1" ht="32.25" customHeight="1">
      <c r="A11" s="205" t="s">
        <v>284</v>
      </c>
      <c r="B11" s="205"/>
      <c r="C11" s="205"/>
      <c r="D11" s="205"/>
    </row>
    <row r="12" s="1" customFormat="1" ht="13.5" customHeight="1" thickBot="1">
      <c r="D12" s="6"/>
    </row>
    <row r="13" spans="1:4" s="1" customFormat="1" ht="45.75" customHeight="1" thickBot="1">
      <c r="A13" s="114" t="s">
        <v>9</v>
      </c>
      <c r="B13" s="115" t="s">
        <v>46</v>
      </c>
      <c r="C13" s="115" t="s">
        <v>47</v>
      </c>
      <c r="D13" s="116" t="s">
        <v>48</v>
      </c>
    </row>
    <row r="14" spans="1:4" s="1" customFormat="1" ht="15.75" thickBot="1">
      <c r="A14" s="117">
        <v>1</v>
      </c>
      <c r="B14" s="118">
        <v>2</v>
      </c>
      <c r="C14" s="118">
        <v>3</v>
      </c>
      <c r="D14" s="119">
        <v>4</v>
      </c>
    </row>
    <row r="15" spans="1:4" s="1" customFormat="1" ht="15.75">
      <c r="A15" s="111">
        <f>'таб.1.1 (СОТиН)'!A13</f>
        <v>1</v>
      </c>
      <c r="B15" s="112" t="s">
        <v>176</v>
      </c>
      <c r="C15" s="139">
        <v>0</v>
      </c>
      <c r="D15" s="113">
        <v>184</v>
      </c>
    </row>
    <row r="16" spans="1:4" s="1" customFormat="1" ht="15.75">
      <c r="A16" s="110">
        <v>2</v>
      </c>
      <c r="B16" s="112" t="s">
        <v>176</v>
      </c>
      <c r="C16" s="139">
        <v>0</v>
      </c>
      <c r="D16" s="113">
        <v>184</v>
      </c>
    </row>
    <row r="17" spans="1:4" s="1" customFormat="1" ht="15.75">
      <c r="A17" s="99">
        <v>3</v>
      </c>
      <c r="B17" s="112" t="s">
        <v>176</v>
      </c>
      <c r="C17" s="139">
        <v>0</v>
      </c>
      <c r="D17" s="113">
        <v>184</v>
      </c>
    </row>
    <row r="18" spans="1:4" s="1" customFormat="1" ht="15.75">
      <c r="A18" s="99">
        <v>4</v>
      </c>
      <c r="B18" s="112" t="s">
        <v>176</v>
      </c>
      <c r="C18" s="139">
        <v>0</v>
      </c>
      <c r="D18" s="113">
        <v>184</v>
      </c>
    </row>
    <row r="19" spans="1:4" s="1" customFormat="1" ht="15.75">
      <c r="A19" s="99">
        <v>5</v>
      </c>
      <c r="B19" s="112" t="s">
        <v>176</v>
      </c>
      <c r="C19" s="139">
        <v>0</v>
      </c>
      <c r="D19" s="113">
        <v>184</v>
      </c>
    </row>
    <row r="20" spans="1:4" s="1" customFormat="1" ht="15.75">
      <c r="A20" s="99">
        <v>6</v>
      </c>
      <c r="B20" s="112" t="s">
        <v>176</v>
      </c>
      <c r="C20" s="139">
        <v>0</v>
      </c>
      <c r="D20" s="113">
        <v>184</v>
      </c>
    </row>
    <row r="21" spans="1:4" s="1" customFormat="1" ht="15.75">
      <c r="A21" s="99">
        <v>7</v>
      </c>
      <c r="B21" s="112" t="s">
        <v>176</v>
      </c>
      <c r="C21" s="139">
        <v>0</v>
      </c>
      <c r="D21" s="113">
        <v>184</v>
      </c>
    </row>
    <row r="22" spans="1:4" s="1" customFormat="1" ht="15.75">
      <c r="A22" s="99">
        <v>8</v>
      </c>
      <c r="B22" s="112" t="s">
        <v>176</v>
      </c>
      <c r="C22" s="139">
        <v>0</v>
      </c>
      <c r="D22" s="113">
        <v>184</v>
      </c>
    </row>
    <row r="23" spans="1:4" s="1" customFormat="1" ht="15.75">
      <c r="A23" s="99">
        <v>9</v>
      </c>
      <c r="B23" s="112" t="s">
        <v>176</v>
      </c>
      <c r="C23" s="139">
        <v>0</v>
      </c>
      <c r="D23" s="113">
        <v>184</v>
      </c>
    </row>
    <row r="24" spans="1:4" s="1" customFormat="1" ht="15.75">
      <c r="A24" s="99">
        <v>10</v>
      </c>
      <c r="B24" s="112" t="s">
        <v>176</v>
      </c>
      <c r="C24" s="139">
        <v>0</v>
      </c>
      <c r="D24" s="113">
        <v>184</v>
      </c>
    </row>
    <row r="25" spans="1:4" s="1" customFormat="1" ht="15.75">
      <c r="A25" s="99">
        <v>11</v>
      </c>
      <c r="B25" s="112" t="s">
        <v>176</v>
      </c>
      <c r="C25" s="139">
        <v>0</v>
      </c>
      <c r="D25" s="113">
        <v>184</v>
      </c>
    </row>
    <row r="26" spans="1:4" s="1" customFormat="1" ht="15.75">
      <c r="A26" s="99">
        <v>12</v>
      </c>
      <c r="B26" s="112" t="s">
        <v>176</v>
      </c>
      <c r="C26" s="139">
        <v>0</v>
      </c>
      <c r="D26" s="113">
        <v>184</v>
      </c>
    </row>
    <row r="27" spans="1:4" s="1" customFormat="1" ht="15">
      <c r="A27" s="68"/>
      <c r="B27" s="69"/>
      <c r="C27" s="70"/>
      <c r="D27" s="69"/>
    </row>
    <row r="28" spans="2:8" s="93" customFormat="1" ht="48" customHeight="1">
      <c r="B28" s="101" t="s">
        <v>195</v>
      </c>
      <c r="C28" s="137"/>
      <c r="D28" s="101" t="s">
        <v>196</v>
      </c>
      <c r="E28" s="97"/>
      <c r="F28" s="94"/>
      <c r="H28" s="95"/>
    </row>
    <row r="29" s="1" customFormat="1" ht="15"/>
    <row r="30" s="1" customFormat="1" ht="15.75" customHeight="1">
      <c r="B30" s="5" t="s">
        <v>49</v>
      </c>
    </row>
  </sheetData>
  <sheetProtection/>
  <mergeCells count="1">
    <mergeCell ref="A11:D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75390625" style="2" customWidth="1"/>
    <col min="5" max="5" width="24.25390625" style="2" customWidth="1"/>
    <col min="6" max="16384" width="23.25390625" style="2" customWidth="1"/>
  </cols>
  <sheetData>
    <row r="1" ht="20.25" customHeight="1">
      <c r="E1" s="27" t="s">
        <v>44</v>
      </c>
    </row>
    <row r="2" ht="20.25" customHeight="1">
      <c r="E2" s="27" t="s">
        <v>76</v>
      </c>
    </row>
    <row r="3" ht="20.25" customHeight="1">
      <c r="E3" s="27" t="s">
        <v>154</v>
      </c>
    </row>
    <row r="4" ht="20.25" customHeight="1">
      <c r="E4" s="27"/>
    </row>
    <row r="5" spans="1:5" ht="15.75">
      <c r="A5" s="21" t="s">
        <v>77</v>
      </c>
      <c r="B5" s="21"/>
      <c r="C5" s="21"/>
      <c r="D5" s="21"/>
      <c r="E5" s="21"/>
    </row>
    <row r="6" spans="1:5" ht="14.25" customHeight="1">
      <c r="A6" s="21" t="s">
        <v>78</v>
      </c>
      <c r="B6" s="21"/>
      <c r="C6" s="21"/>
      <c r="D6" s="21"/>
      <c r="E6" s="21"/>
    </row>
    <row r="7" spans="1:5" ht="14.25" customHeight="1">
      <c r="A7" s="21"/>
      <c r="B7" s="21"/>
      <c r="C7" s="21"/>
      <c r="D7" s="21"/>
      <c r="E7" s="21"/>
    </row>
    <row r="8" ht="3.75" customHeight="1"/>
    <row r="9" spans="1:5" s="8" customFormat="1" ht="12.75">
      <c r="A9" s="307" t="s">
        <v>50</v>
      </c>
      <c r="B9" s="307" t="s">
        <v>10</v>
      </c>
      <c r="C9" s="25" t="s">
        <v>12</v>
      </c>
      <c r="D9" s="25"/>
      <c r="E9" s="307" t="s">
        <v>79</v>
      </c>
    </row>
    <row r="10" spans="1:5" s="8" customFormat="1" ht="30">
      <c r="A10" s="308"/>
      <c r="B10" s="308"/>
      <c r="C10" s="20" t="s">
        <v>80</v>
      </c>
      <c r="D10" s="20" t="s">
        <v>81</v>
      </c>
      <c r="E10" s="308"/>
    </row>
    <row r="11" spans="1:5" s="9" customFormat="1" ht="18.75">
      <c r="A11" s="26"/>
      <c r="B11" s="57" t="s">
        <v>122</v>
      </c>
      <c r="C11" s="26"/>
      <c r="D11" s="26"/>
      <c r="E11" s="53"/>
    </row>
    <row r="12" spans="1:5" s="9" customFormat="1" ht="20.25">
      <c r="A12" s="32" t="s">
        <v>74</v>
      </c>
      <c r="B12" s="30" t="s">
        <v>88</v>
      </c>
      <c r="C12" s="28"/>
      <c r="D12" s="28"/>
      <c r="E12" s="28"/>
    </row>
    <row r="13" spans="1:5" s="9" customFormat="1" ht="38.25">
      <c r="A13" s="26" t="s">
        <v>24</v>
      </c>
      <c r="B13" s="30" t="s">
        <v>72</v>
      </c>
      <c r="C13" s="58">
        <v>0</v>
      </c>
      <c r="D13" s="58">
        <v>0</v>
      </c>
      <c r="E13" s="53"/>
    </row>
    <row r="14" spans="1:5" s="10" customFormat="1" ht="18.75">
      <c r="A14" s="22"/>
      <c r="B14" s="56"/>
      <c r="C14" s="23"/>
      <c r="D14" s="23"/>
      <c r="E14" s="23"/>
    </row>
    <row r="15" spans="1:5" s="10" customFormat="1" ht="15.75">
      <c r="A15" s="22"/>
      <c r="B15" s="50" t="s">
        <v>96</v>
      </c>
      <c r="C15" s="51"/>
      <c r="D15" s="51"/>
      <c r="E15" s="51"/>
    </row>
    <row r="16" spans="1:5" s="9" customFormat="1" ht="16.5" customHeight="1">
      <c r="A16" s="11"/>
      <c r="B16" s="12"/>
      <c r="C16" s="52" t="s">
        <v>1</v>
      </c>
      <c r="D16" s="13"/>
      <c r="E16" s="52" t="s">
        <v>0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SheetLayoutView="100" zoomScalePageLayoutView="0" workbookViewId="0" topLeftCell="A1">
      <selection activeCell="B8" sqref="B8"/>
    </sheetView>
  </sheetViews>
  <sheetFormatPr defaultColWidth="10.75390625" defaultRowHeight="12.75"/>
  <cols>
    <col min="1" max="1" width="104.375" style="2" customWidth="1"/>
    <col min="2" max="2" width="34.375" style="2" customWidth="1"/>
    <col min="3" max="3" width="10.75390625" style="2" customWidth="1"/>
    <col min="4" max="16384" width="10.75390625" style="2" customWidth="1"/>
  </cols>
  <sheetData>
    <row r="1" s="1" customFormat="1" ht="15"/>
    <row r="2" spans="1:2" s="3" customFormat="1" ht="15.75">
      <c r="A2" s="206" t="s">
        <v>285</v>
      </c>
      <c r="B2" s="206"/>
    </row>
    <row r="3" spans="1:2" s="1" customFormat="1" ht="28.5" customHeight="1">
      <c r="A3" s="207" t="s">
        <v>175</v>
      </c>
      <c r="B3" s="207"/>
    </row>
    <row r="4" spans="1:2" s="5" customFormat="1" ht="12">
      <c r="A4" s="208" t="s">
        <v>41</v>
      </c>
      <c r="B4" s="208"/>
    </row>
    <row r="5" s="1" customFormat="1" ht="13.5" customHeight="1" thickBot="1"/>
    <row r="6" spans="1:2" s="1" customFormat="1" ht="15">
      <c r="A6" s="175" t="s">
        <v>286</v>
      </c>
      <c r="B6" s="134">
        <f>MAX('1.1'!D15:D26)</f>
        <v>184</v>
      </c>
    </row>
    <row r="7" spans="1:2" s="1" customFormat="1" ht="16.5">
      <c r="A7" s="63" t="s">
        <v>43</v>
      </c>
      <c r="B7" s="140">
        <f>SUM('1.1'!C15:C26)</f>
        <v>0</v>
      </c>
    </row>
    <row r="8" spans="1:2" s="1" customFormat="1" ht="30" customHeight="1" thickBot="1">
      <c r="A8" s="64" t="s">
        <v>11</v>
      </c>
      <c r="B8" s="100">
        <f>B7/B6</f>
        <v>0</v>
      </c>
    </row>
    <row r="9" spans="1:2" s="1" customFormat="1" ht="15">
      <c r="A9" s="61"/>
      <c r="B9" s="62"/>
    </row>
    <row r="10" spans="1:6" s="93" customFormat="1" ht="30" customHeight="1">
      <c r="A10" s="14" t="s">
        <v>195</v>
      </c>
      <c r="B10" s="102" t="s">
        <v>196</v>
      </c>
      <c r="C10" s="97"/>
      <c r="D10" s="94"/>
      <c r="F10" s="95"/>
    </row>
    <row r="11" ht="3" customHeight="1"/>
  </sheetData>
  <sheetProtection/>
  <mergeCells count="3">
    <mergeCell ref="A2:B2"/>
    <mergeCell ref="A3:B3"/>
    <mergeCell ref="A4:B4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SheetLayoutView="100" workbookViewId="0" topLeftCell="A1">
      <selection activeCell="A15" sqref="A15:D15"/>
    </sheetView>
  </sheetViews>
  <sheetFormatPr defaultColWidth="9.00390625" defaultRowHeight="12.75"/>
  <cols>
    <col min="1" max="1" width="10.25390625" style="178" customWidth="1"/>
    <col min="2" max="2" width="12.125" style="178" customWidth="1"/>
    <col min="3" max="3" width="80.75390625" style="178" customWidth="1"/>
    <col min="4" max="4" width="23.625" style="178" customWidth="1"/>
    <col min="5" max="9" width="12.125" style="178" customWidth="1"/>
    <col min="10" max="10" width="10.25390625" style="178" customWidth="1"/>
    <col min="11" max="16384" width="9.125" style="180" customWidth="1"/>
  </cols>
  <sheetData>
    <row r="3" spans="2:9" ht="60" customHeight="1">
      <c r="B3" s="210" t="s">
        <v>287</v>
      </c>
      <c r="C3" s="210"/>
      <c r="D3" s="210"/>
      <c r="E3" s="179"/>
      <c r="F3" s="179"/>
      <c r="G3" s="179"/>
      <c r="H3" s="179"/>
      <c r="I3" s="179"/>
    </row>
    <row r="4" spans="2:4" ht="15">
      <c r="B4" s="211" t="s">
        <v>204</v>
      </c>
      <c r="C4" s="211"/>
      <c r="D4" s="211"/>
    </row>
    <row r="5" spans="2:9" ht="15">
      <c r="B5" s="212" t="s">
        <v>288</v>
      </c>
      <c r="C5" s="212"/>
      <c r="D5" s="212"/>
      <c r="E5" s="179"/>
      <c r="F5" s="179"/>
      <c r="G5" s="179"/>
      <c r="H5" s="179"/>
      <c r="I5" s="179"/>
    </row>
    <row r="6" spans="2:9" ht="15">
      <c r="B6" s="181"/>
      <c r="C6" s="181"/>
      <c r="D6" s="181"/>
      <c r="E6" s="181"/>
      <c r="F6" s="181"/>
      <c r="G6" s="181"/>
      <c r="H6" s="181"/>
      <c r="I6" s="181"/>
    </row>
    <row r="7" spans="2:9" ht="15">
      <c r="B7" s="210" t="s">
        <v>289</v>
      </c>
      <c r="C7" s="210"/>
      <c r="D7" s="210"/>
      <c r="E7" s="181"/>
      <c r="F7" s="181"/>
      <c r="G7" s="181"/>
      <c r="H7" s="181"/>
      <c r="I7" s="181"/>
    </row>
    <row r="8" spans="2:9" ht="15">
      <c r="B8" s="181"/>
      <c r="C8" s="181"/>
      <c r="D8" s="181"/>
      <c r="E8" s="181"/>
      <c r="F8" s="181"/>
      <c r="G8" s="181"/>
      <c r="H8" s="181"/>
      <c r="I8" s="181"/>
    </row>
    <row r="9" spans="2:9" ht="26.25" customHeight="1">
      <c r="B9" s="213" t="s">
        <v>64</v>
      </c>
      <c r="C9" s="213" t="s">
        <v>193</v>
      </c>
      <c r="D9" s="213" t="s">
        <v>2</v>
      </c>
      <c r="E9" s="182"/>
      <c r="F9" s="182"/>
      <c r="G9" s="182"/>
      <c r="H9" s="182"/>
      <c r="I9" s="182"/>
    </row>
    <row r="10" spans="2:9" ht="18.75" customHeight="1">
      <c r="B10" s="213"/>
      <c r="C10" s="213"/>
      <c r="D10" s="213"/>
      <c r="E10" s="183"/>
      <c r="F10" s="183"/>
      <c r="G10" s="183"/>
      <c r="H10" s="183"/>
      <c r="I10" s="183"/>
    </row>
    <row r="11" spans="2:9" ht="51" customHeight="1">
      <c r="B11" s="184">
        <v>1</v>
      </c>
      <c r="C11" s="185" t="s">
        <v>290</v>
      </c>
      <c r="D11" s="186">
        <v>184</v>
      </c>
      <c r="E11" s="182"/>
      <c r="F11" s="182"/>
      <c r="G11" s="182"/>
      <c r="H11" s="182"/>
      <c r="I11" s="182"/>
    </row>
    <row r="12" spans="2:9" ht="51" customHeight="1">
      <c r="B12" s="184">
        <v>2</v>
      </c>
      <c r="C12" s="185" t="s">
        <v>291</v>
      </c>
      <c r="D12" s="186">
        <v>0</v>
      </c>
      <c r="E12" s="187"/>
      <c r="F12" s="187"/>
      <c r="G12" s="182"/>
      <c r="H12" s="182"/>
      <c r="I12" s="182"/>
    </row>
    <row r="13" spans="2:9" ht="51" customHeight="1">
      <c r="B13" s="184">
        <v>3</v>
      </c>
      <c r="C13" s="185" t="s">
        <v>292</v>
      </c>
      <c r="D13" s="186">
        <v>0</v>
      </c>
      <c r="E13" s="182"/>
      <c r="F13" s="182"/>
      <c r="G13" s="182"/>
      <c r="H13" s="182"/>
      <c r="I13" s="182"/>
    </row>
    <row r="15" spans="1:4" ht="15">
      <c r="A15" s="209" t="s">
        <v>293</v>
      </c>
      <c r="B15" s="209"/>
      <c r="C15" s="209"/>
      <c r="D15" s="209"/>
    </row>
  </sheetData>
  <sheetProtection/>
  <mergeCells count="8">
    <mergeCell ref="A15:D15"/>
    <mergeCell ref="B3:D3"/>
    <mergeCell ref="B4:D4"/>
    <mergeCell ref="B5:D5"/>
    <mergeCell ref="B7:D7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8.25390625" style="188" customWidth="1"/>
    <col min="2" max="2" width="18.00390625" style="188" customWidth="1"/>
    <col min="3" max="3" width="13.25390625" style="188" customWidth="1"/>
    <col min="4" max="16384" width="9.125" style="188" customWidth="1"/>
  </cols>
  <sheetData>
    <row r="1" spans="1:8" ht="15">
      <c r="A1" s="214" t="s">
        <v>272</v>
      </c>
      <c r="B1" s="214"/>
      <c r="C1" s="214"/>
      <c r="D1" s="214"/>
      <c r="E1" s="214"/>
      <c r="F1" s="214"/>
      <c r="G1" s="214"/>
      <c r="H1" s="214"/>
    </row>
    <row r="2" spans="1:8" ht="27.75" customHeight="1">
      <c r="A2" s="215" t="s">
        <v>273</v>
      </c>
      <c r="B2" s="215"/>
      <c r="C2" s="215"/>
      <c r="D2" s="215"/>
      <c r="E2" s="215"/>
      <c r="F2" s="215"/>
      <c r="G2" s="215"/>
      <c r="H2" s="215"/>
    </row>
    <row r="4" spans="1:8" ht="15">
      <c r="A4" s="214" t="s">
        <v>175</v>
      </c>
      <c r="B4" s="214"/>
      <c r="C4" s="214"/>
      <c r="D4" s="214"/>
      <c r="E4" s="214"/>
      <c r="F4" s="214"/>
      <c r="G4" s="214"/>
      <c r="H4" s="214"/>
    </row>
    <row r="6" spans="1:8" s="191" customFormat="1" ht="51" customHeight="1">
      <c r="A6" s="216" t="s">
        <v>274</v>
      </c>
      <c r="B6" s="216" t="s">
        <v>275</v>
      </c>
      <c r="C6" s="216" t="s">
        <v>42</v>
      </c>
      <c r="D6" s="218" t="s">
        <v>276</v>
      </c>
      <c r="E6" s="218"/>
      <c r="F6" s="218"/>
      <c r="G6" s="218"/>
      <c r="H6" s="218"/>
    </row>
    <row r="7" spans="1:8" ht="15" customHeight="1">
      <c r="A7" s="217"/>
      <c r="B7" s="217"/>
      <c r="C7" s="217"/>
      <c r="D7" s="189">
        <v>2020</v>
      </c>
      <c r="E7" s="189">
        <v>2021</v>
      </c>
      <c r="F7" s="189">
        <v>2022</v>
      </c>
      <c r="G7" s="189">
        <v>2023</v>
      </c>
      <c r="H7" s="189">
        <v>2024</v>
      </c>
    </row>
    <row r="8" spans="1:10" ht="180">
      <c r="A8" s="190" t="s">
        <v>294</v>
      </c>
      <c r="B8" s="190" t="s">
        <v>277</v>
      </c>
      <c r="C8" s="190" t="s">
        <v>280</v>
      </c>
      <c r="D8" s="189">
        <v>3.056545</v>
      </c>
      <c r="E8" s="189">
        <f>D8-0.015</f>
        <v>3.0415449999999997</v>
      </c>
      <c r="F8" s="189">
        <f aca="true" t="shared" si="0" ref="F8:H9">E8-0.015</f>
        <v>3.0265449999999996</v>
      </c>
      <c r="G8" s="189">
        <f t="shared" si="0"/>
        <v>3.0115449999999995</v>
      </c>
      <c r="H8" s="189">
        <f t="shared" si="0"/>
        <v>2.9965449999999993</v>
      </c>
      <c r="J8" s="192"/>
    </row>
    <row r="9" spans="1:10" ht="180">
      <c r="A9" s="92" t="s">
        <v>295</v>
      </c>
      <c r="B9" s="190" t="s">
        <v>277</v>
      </c>
      <c r="C9" s="190" t="s">
        <v>280</v>
      </c>
      <c r="D9" s="189">
        <v>0.392515</v>
      </c>
      <c r="E9" s="189">
        <f>D9-0.015</f>
        <v>0.377515</v>
      </c>
      <c r="F9" s="189">
        <f t="shared" si="0"/>
        <v>0.362515</v>
      </c>
      <c r="G9" s="189">
        <f t="shared" si="0"/>
        <v>0.34751499999999996</v>
      </c>
      <c r="H9" s="189">
        <f t="shared" si="0"/>
        <v>0.33251499999999995</v>
      </c>
      <c r="J9" s="192"/>
    </row>
    <row r="10" spans="1:8" ht="135.75">
      <c r="A10" s="190" t="s">
        <v>177</v>
      </c>
      <c r="B10" s="190" t="s">
        <v>278</v>
      </c>
      <c r="C10" s="190" t="s">
        <v>279</v>
      </c>
      <c r="D10" s="189">
        <v>0.8</v>
      </c>
      <c r="E10" s="189">
        <v>0.82</v>
      </c>
      <c r="F10" s="189">
        <v>0.85</v>
      </c>
      <c r="G10" s="189">
        <v>0.87</v>
      </c>
      <c r="H10" s="189">
        <v>0.9</v>
      </c>
    </row>
    <row r="13" spans="1:8" ht="15">
      <c r="A13" s="214" t="s">
        <v>293</v>
      </c>
      <c r="B13" s="214"/>
      <c r="C13" s="214"/>
      <c r="D13" s="214"/>
      <c r="E13" s="214"/>
      <c r="F13" s="214"/>
      <c r="G13" s="214"/>
      <c r="H13" s="214"/>
    </row>
  </sheetData>
  <sheetProtection/>
  <mergeCells count="8">
    <mergeCell ref="A13:H13"/>
    <mergeCell ref="A1:H1"/>
    <mergeCell ref="A2:H2"/>
    <mergeCell ref="A4:H4"/>
    <mergeCell ref="A6:A7"/>
    <mergeCell ref="B6:B7"/>
    <mergeCell ref="C6:C7"/>
    <mergeCell ref="D6:H6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44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125" style="163" customWidth="1"/>
    <col min="2" max="2" width="27.625" style="163" customWidth="1"/>
    <col min="3" max="3" width="25.375" style="163" customWidth="1"/>
    <col min="4" max="4" width="29.125" style="163" customWidth="1"/>
    <col min="5" max="16384" width="9.125" style="163" customWidth="1"/>
  </cols>
  <sheetData>
    <row r="1" spans="1:4" ht="12.75">
      <c r="A1" s="219" t="s">
        <v>265</v>
      </c>
      <c r="B1" s="219"/>
      <c r="C1" s="219"/>
      <c r="D1" s="219"/>
    </row>
    <row r="2" spans="1:4" ht="12.75">
      <c r="A2" s="219" t="s">
        <v>266</v>
      </c>
      <c r="B2" s="219"/>
      <c r="C2" s="219"/>
      <c r="D2" s="219"/>
    </row>
    <row r="3" spans="1:4" ht="12.75">
      <c r="A3" s="220" t="s">
        <v>267</v>
      </c>
      <c r="B3" s="220"/>
      <c r="C3" s="220"/>
      <c r="D3" s="220"/>
    </row>
    <row r="4" spans="1:4" ht="12.75">
      <c r="A4" s="170"/>
      <c r="B4" s="170"/>
      <c r="C4" s="170" t="s">
        <v>175</v>
      </c>
      <c r="D4" s="170"/>
    </row>
    <row r="5" spans="3:5" ht="13.5" thickBot="1">
      <c r="C5" s="221" t="s">
        <v>192</v>
      </c>
      <c r="D5" s="221"/>
      <c r="E5" s="221"/>
    </row>
    <row r="6" spans="1:4" ht="74.25" customHeight="1" thickBot="1">
      <c r="A6" s="164" t="s">
        <v>64</v>
      </c>
      <c r="B6" s="165" t="s">
        <v>254</v>
      </c>
      <c r="C6" s="166" t="s">
        <v>255</v>
      </c>
      <c r="D6" s="166" t="s">
        <v>256</v>
      </c>
    </row>
    <row r="7" spans="1:4" ht="60.75" thickBot="1">
      <c r="A7" s="171">
        <v>1</v>
      </c>
      <c r="B7" s="167" t="s">
        <v>257</v>
      </c>
      <c r="C7" s="168">
        <v>63.6</v>
      </c>
      <c r="D7" s="167" t="s">
        <v>270</v>
      </c>
    </row>
    <row r="8" spans="1:4" ht="60.75" thickBot="1">
      <c r="A8" s="171" t="s">
        <v>249</v>
      </c>
      <c r="B8" s="167" t="s">
        <v>258</v>
      </c>
      <c r="C8" s="168">
        <v>63.6</v>
      </c>
      <c r="D8" s="167" t="s">
        <v>270</v>
      </c>
    </row>
    <row r="9" spans="1:4" ht="90.75" thickBot="1">
      <c r="A9" s="171">
        <v>2</v>
      </c>
      <c r="B9" s="167" t="s">
        <v>259</v>
      </c>
      <c r="C9" s="172">
        <v>1</v>
      </c>
      <c r="D9" s="167"/>
    </row>
    <row r="10" spans="1:4" ht="30.75" thickBot="1">
      <c r="A10" s="171">
        <v>3</v>
      </c>
      <c r="B10" s="167" t="s">
        <v>260</v>
      </c>
      <c r="C10" s="169">
        <v>184</v>
      </c>
      <c r="D10" s="167"/>
    </row>
    <row r="11" spans="1:4" ht="30.75" thickBot="1">
      <c r="A11" s="171">
        <v>4</v>
      </c>
      <c r="B11" s="167" t="s">
        <v>261</v>
      </c>
      <c r="C11" s="316">
        <v>582</v>
      </c>
      <c r="D11" s="167"/>
    </row>
    <row r="12" spans="1:4" ht="30.75" thickBot="1">
      <c r="A12" s="171">
        <v>5</v>
      </c>
      <c r="B12" s="167" t="s">
        <v>262</v>
      </c>
      <c r="C12" s="173" t="s">
        <v>271</v>
      </c>
      <c r="D12" s="167"/>
    </row>
    <row r="13" spans="1:4" ht="60.75" thickBot="1">
      <c r="A13" s="171">
        <v>6</v>
      </c>
      <c r="B13" s="167" t="s">
        <v>263</v>
      </c>
      <c r="C13" s="174" t="s">
        <v>268</v>
      </c>
      <c r="D13" s="168"/>
    </row>
    <row r="14" spans="1:4" ht="60.75" thickBot="1">
      <c r="A14" s="171">
        <v>7</v>
      </c>
      <c r="B14" s="167" t="s">
        <v>264</v>
      </c>
      <c r="C14" s="174" t="s">
        <v>269</v>
      </c>
      <c r="D14" s="168"/>
    </row>
    <row r="16" spans="2:4" ht="12.75">
      <c r="B16" s="162" t="s">
        <v>195</v>
      </c>
      <c r="C16" s="162"/>
      <c r="D16" s="162" t="s">
        <v>196</v>
      </c>
    </row>
    <row r="1044" ht="12.75"/>
  </sheetData>
  <sheetProtection/>
  <mergeCells count="4">
    <mergeCell ref="A1:D1"/>
    <mergeCell ref="A2:D2"/>
    <mergeCell ref="A3:D3"/>
    <mergeCell ref="C5:E5"/>
  </mergeCells>
  <hyperlinks>
    <hyperlink ref="B6" location="P1044" display="P104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9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5.25390625" style="120" customWidth="1"/>
    <col min="2" max="2" width="5.00390625" style="120" customWidth="1"/>
    <col min="3" max="3" width="70.00390625" style="120" customWidth="1"/>
    <col min="4" max="4" width="19.375" style="120" customWidth="1"/>
    <col min="5" max="6" width="9.125" style="120" customWidth="1"/>
    <col min="7" max="7" width="10.75390625" style="120" customWidth="1"/>
    <col min="8" max="8" width="4.875" style="120" customWidth="1"/>
    <col min="9" max="16384" width="9.125" style="120" customWidth="1"/>
  </cols>
  <sheetData>
    <row r="1" spans="2:4" ht="33.75" customHeight="1">
      <c r="B1" s="222" t="s">
        <v>296</v>
      </c>
      <c r="C1" s="223"/>
      <c r="D1" s="223"/>
    </row>
    <row r="2" spans="2:7" ht="17.25" customHeight="1">
      <c r="B2" s="224" t="s">
        <v>175</v>
      </c>
      <c r="C2" s="224"/>
      <c r="D2" s="224"/>
      <c r="E2" s="142"/>
      <c r="F2" s="142"/>
      <c r="G2" s="142"/>
    </row>
    <row r="3" spans="2:4" ht="18.75" customHeight="1" thickBot="1">
      <c r="B3" s="225" t="s">
        <v>178</v>
      </c>
      <c r="C3" s="225"/>
      <c r="D3" s="225"/>
    </row>
    <row r="4" spans="2:4" ht="45" customHeight="1" thickBot="1">
      <c r="B4" s="141" t="s">
        <v>179</v>
      </c>
      <c r="C4" s="108" t="s">
        <v>10</v>
      </c>
      <c r="D4" s="109" t="s">
        <v>180</v>
      </c>
    </row>
    <row r="5" spans="2:4" ht="75">
      <c r="B5" s="106" t="s">
        <v>51</v>
      </c>
      <c r="C5" s="107" t="s">
        <v>181</v>
      </c>
      <c r="D5" s="113">
        <v>0</v>
      </c>
    </row>
    <row r="6" spans="2:4" ht="90">
      <c r="B6" s="103" t="s">
        <v>52</v>
      </c>
      <c r="C6" s="98" t="s">
        <v>182</v>
      </c>
      <c r="D6" s="144">
        <v>0</v>
      </c>
    </row>
    <row r="7" spans="2:4" ht="30.75" thickBot="1">
      <c r="B7" s="104" t="s">
        <v>54</v>
      </c>
      <c r="C7" s="105" t="s">
        <v>188</v>
      </c>
      <c r="D7" s="143">
        <f>D5/MAX(1,D5-D6)</f>
        <v>0</v>
      </c>
    </row>
    <row r="9" spans="2:8" ht="15.75">
      <c r="B9" s="226" t="s">
        <v>197</v>
      </c>
      <c r="C9" s="226"/>
      <c r="D9" s="226"/>
      <c r="E9" s="226"/>
      <c r="F9" s="226"/>
      <c r="G9" s="226"/>
      <c r="H9" s="226"/>
    </row>
  </sheetData>
  <sheetProtection/>
  <mergeCells count="5">
    <mergeCell ref="B1:D1"/>
    <mergeCell ref="B2:D2"/>
    <mergeCell ref="B3:D3"/>
    <mergeCell ref="E9:H9"/>
    <mergeCell ref="B9:D9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H9"/>
  <sheetViews>
    <sheetView view="pageBreakPreview" zoomScaleSheetLayoutView="100" zoomScalePageLayoutView="0" workbookViewId="0" topLeftCell="A1">
      <selection activeCell="B2" sqref="B2:D2"/>
    </sheetView>
  </sheetViews>
  <sheetFormatPr defaultColWidth="9.00390625" defaultRowHeight="12.75"/>
  <cols>
    <col min="1" max="1" width="5.25390625" style="120" customWidth="1"/>
    <col min="2" max="2" width="5.00390625" style="120" customWidth="1"/>
    <col min="3" max="3" width="70.00390625" style="120" customWidth="1"/>
    <col min="4" max="4" width="19.375" style="120" customWidth="1"/>
    <col min="5" max="6" width="9.125" style="120" customWidth="1"/>
    <col min="7" max="7" width="10.75390625" style="120" customWidth="1"/>
    <col min="8" max="8" width="4.875" style="120" customWidth="1"/>
    <col min="9" max="16384" width="9.125" style="120" customWidth="1"/>
  </cols>
  <sheetData>
    <row r="1" spans="2:4" ht="33.75" customHeight="1">
      <c r="B1" s="222" t="s">
        <v>297</v>
      </c>
      <c r="C1" s="223"/>
      <c r="D1" s="223"/>
    </row>
    <row r="2" spans="2:7" ht="17.25" customHeight="1">
      <c r="B2" s="224" t="s">
        <v>175</v>
      </c>
      <c r="C2" s="224"/>
      <c r="D2" s="224"/>
      <c r="E2" s="142"/>
      <c r="F2" s="142"/>
      <c r="G2" s="142"/>
    </row>
    <row r="3" spans="2:4" ht="18.75" customHeight="1" thickBot="1">
      <c r="B3" s="225" t="s">
        <v>178</v>
      </c>
      <c r="C3" s="225"/>
      <c r="D3" s="225"/>
    </row>
    <row r="4" spans="2:4" ht="45" customHeight="1" thickBot="1">
      <c r="B4" s="141" t="s">
        <v>179</v>
      </c>
      <c r="C4" s="108" t="s">
        <v>10</v>
      </c>
      <c r="D4" s="109" t="s">
        <v>180</v>
      </c>
    </row>
    <row r="5" spans="2:4" ht="60">
      <c r="B5" s="106" t="s">
        <v>51</v>
      </c>
      <c r="C5" s="107" t="s">
        <v>183</v>
      </c>
      <c r="D5" s="113">
        <v>0</v>
      </c>
    </row>
    <row r="6" spans="2:4" ht="75">
      <c r="B6" s="103" t="s">
        <v>52</v>
      </c>
      <c r="C6" s="98" t="s">
        <v>184</v>
      </c>
      <c r="D6" s="144">
        <v>0</v>
      </c>
    </row>
    <row r="7" spans="2:4" ht="30.75" thickBot="1">
      <c r="B7" s="104" t="s">
        <v>54</v>
      </c>
      <c r="C7" s="105" t="s">
        <v>189</v>
      </c>
      <c r="D7" s="143">
        <f>D5/MAX(1,D5-D6)</f>
        <v>0</v>
      </c>
    </row>
    <row r="9" spans="2:8" ht="15.75" customHeight="1">
      <c r="B9" s="226" t="s">
        <v>197</v>
      </c>
      <c r="C9" s="226"/>
      <c r="D9" s="226"/>
      <c r="E9" s="226"/>
      <c r="F9" s="226"/>
      <c r="G9" s="226"/>
      <c r="H9" s="226"/>
    </row>
  </sheetData>
  <sheetProtection/>
  <mergeCells count="5">
    <mergeCell ref="B1:D1"/>
    <mergeCell ref="B2:D2"/>
    <mergeCell ref="B3:D3"/>
    <mergeCell ref="B9:D9"/>
    <mergeCell ref="E9:H9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H9"/>
  <sheetViews>
    <sheetView view="pageBreakPreview" zoomScaleSheetLayoutView="100" zoomScalePageLayoutView="0" workbookViewId="0" topLeftCell="A1">
      <selection activeCell="B2" sqref="B2:D2"/>
    </sheetView>
  </sheetViews>
  <sheetFormatPr defaultColWidth="9.00390625" defaultRowHeight="12.75"/>
  <cols>
    <col min="1" max="1" width="5.25390625" style="120" customWidth="1"/>
    <col min="2" max="2" width="5.00390625" style="120" customWidth="1"/>
    <col min="3" max="3" width="70.00390625" style="120" customWidth="1"/>
    <col min="4" max="4" width="19.375" style="120" customWidth="1"/>
    <col min="5" max="6" width="9.125" style="120" customWidth="1"/>
    <col min="7" max="7" width="10.75390625" style="120" customWidth="1"/>
    <col min="8" max="8" width="4.875" style="120" customWidth="1"/>
    <col min="9" max="16384" width="9.125" style="120" customWidth="1"/>
  </cols>
  <sheetData>
    <row r="1" spans="2:4" ht="33.75" customHeight="1">
      <c r="B1" s="222" t="s">
        <v>298</v>
      </c>
      <c r="C1" s="223"/>
      <c r="D1" s="223"/>
    </row>
    <row r="2" spans="2:7" ht="17.25" customHeight="1">
      <c r="B2" s="224" t="s">
        <v>175</v>
      </c>
      <c r="C2" s="224"/>
      <c r="D2" s="224"/>
      <c r="E2" s="142"/>
      <c r="F2" s="142"/>
      <c r="G2" s="142"/>
    </row>
    <row r="3" spans="2:4" ht="18.75" customHeight="1" thickBot="1">
      <c r="B3" s="225" t="s">
        <v>178</v>
      </c>
      <c r="C3" s="225"/>
      <c r="D3" s="225"/>
    </row>
    <row r="4" spans="2:4" ht="45" customHeight="1" thickBot="1">
      <c r="B4" s="141" t="s">
        <v>179</v>
      </c>
      <c r="C4" s="108" t="s">
        <v>10</v>
      </c>
      <c r="D4" s="109" t="s">
        <v>180</v>
      </c>
    </row>
    <row r="5" spans="2:4" ht="75">
      <c r="B5" s="106" t="s">
        <v>51</v>
      </c>
      <c r="C5" s="107" t="s">
        <v>185</v>
      </c>
      <c r="D5" s="113">
        <v>0</v>
      </c>
    </row>
    <row r="6" spans="2:4" ht="45">
      <c r="B6" s="103" t="s">
        <v>52</v>
      </c>
      <c r="C6" s="98" t="s">
        <v>186</v>
      </c>
      <c r="D6" s="144">
        <v>0</v>
      </c>
    </row>
    <row r="7" spans="2:4" ht="45.75" thickBot="1">
      <c r="B7" s="104" t="s">
        <v>54</v>
      </c>
      <c r="C7" s="105" t="s">
        <v>187</v>
      </c>
      <c r="D7" s="143">
        <f>D6/MAX(1,D6-D5)</f>
        <v>0</v>
      </c>
    </row>
    <row r="9" spans="2:8" ht="15.75" customHeight="1">
      <c r="B9" s="226" t="s">
        <v>197</v>
      </c>
      <c r="C9" s="226"/>
      <c r="D9" s="226"/>
      <c r="E9" s="226"/>
      <c r="F9" s="226"/>
      <c r="G9" s="226"/>
      <c r="H9" s="226"/>
    </row>
  </sheetData>
  <sheetProtection/>
  <mergeCells count="5">
    <mergeCell ref="B1:D1"/>
    <mergeCell ref="B2:D2"/>
    <mergeCell ref="B3:D3"/>
    <mergeCell ref="B9:D9"/>
    <mergeCell ref="E9:H9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Просяникова</cp:lastModifiedBy>
  <cp:lastPrinted>2021-03-24T11:48:28Z</cp:lastPrinted>
  <dcterms:created xsi:type="dcterms:W3CDTF">2008-10-01T13:21:49Z</dcterms:created>
  <dcterms:modified xsi:type="dcterms:W3CDTF">2021-03-24T11:48:39Z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