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ети 2015" sheetId="1" r:id="rId1"/>
  </sheets>
  <externalReferences>
    <externalReference r:id="rId2"/>
  </externalReferences>
  <definedNames>
    <definedName name="org">[1]Титульный!$G$18</definedName>
  </definedNames>
  <calcPr calcId="152511"/>
</workbook>
</file>

<file path=xl/calcChain.xml><?xml version="1.0" encoding="utf-8"?>
<calcChain xmlns="http://schemas.openxmlformats.org/spreadsheetml/2006/main">
  <c r="B63" i="1" l="1"/>
  <c r="B62" i="1"/>
  <c r="C61" i="1"/>
  <c r="C60" i="1" s="1"/>
  <c r="B59" i="1"/>
  <c r="B58" i="1"/>
  <c r="C57" i="1"/>
  <c r="B57" i="1" s="1"/>
  <c r="B53" i="1"/>
  <c r="F50" i="1"/>
  <c r="D50" i="1"/>
  <c r="B49" i="1"/>
  <c r="B48" i="1"/>
  <c r="B47" i="1"/>
  <c r="B46" i="1"/>
  <c r="B45" i="1"/>
  <c r="B43" i="1"/>
  <c r="B42" i="1"/>
  <c r="B41" i="1"/>
  <c r="C40" i="1"/>
  <c r="E39" i="1"/>
  <c r="E50" i="1" s="1"/>
  <c r="B38" i="1"/>
  <c r="B37" i="1"/>
  <c r="B36" i="1"/>
  <c r="E35" i="1"/>
  <c r="B35" i="1" s="1"/>
  <c r="B34" i="1"/>
  <c r="C33" i="1"/>
  <c r="B33" i="1" s="1"/>
  <c r="B32" i="1"/>
  <c r="B31" i="1"/>
  <c r="B30" i="1"/>
  <c r="F28" i="1"/>
  <c r="D28" i="1"/>
  <c r="B27" i="1"/>
  <c r="C26" i="1"/>
  <c r="B26" i="1" s="1"/>
  <c r="B25" i="1"/>
  <c r="B24" i="1"/>
  <c r="B23" i="1"/>
  <c r="B21" i="1"/>
  <c r="B20" i="1"/>
  <c r="B19" i="1"/>
  <c r="E17" i="1"/>
  <c r="E28" i="1" s="1"/>
  <c r="B16" i="1"/>
  <c r="B15" i="1"/>
  <c r="B14" i="1"/>
  <c r="E13" i="1"/>
  <c r="B13" i="1" s="1"/>
  <c r="B12" i="1"/>
  <c r="C11" i="1"/>
  <c r="B10" i="1"/>
  <c r="B9" i="1"/>
  <c r="B8" i="1"/>
  <c r="A3" i="1"/>
  <c r="E18" i="1" l="1"/>
  <c r="E61" i="1" s="1"/>
  <c r="E60" i="1" s="1"/>
  <c r="B60" i="1" s="1"/>
  <c r="B61" i="1"/>
  <c r="C22" i="1"/>
  <c r="B22" i="1" s="1"/>
  <c r="C39" i="1"/>
  <c r="E40" i="1"/>
  <c r="C44" i="1" s="1"/>
  <c r="B44" i="1" s="1"/>
  <c r="B11" i="1"/>
  <c r="C56" i="1"/>
  <c r="B56" i="1" s="1"/>
  <c r="C18" i="1" l="1"/>
  <c r="B39" i="1"/>
  <c r="C52" i="1" s="1"/>
  <c r="C50" i="1"/>
  <c r="B50" i="1" s="1"/>
  <c r="B40" i="1"/>
  <c r="C17" i="1" l="1"/>
  <c r="B18" i="1"/>
  <c r="C54" i="1"/>
  <c r="B54" i="1" s="1"/>
  <c r="B52" i="1"/>
  <c r="B17" i="1" l="1"/>
  <c r="C28" i="1"/>
  <c r="B28" i="1" s="1"/>
</calcChain>
</file>

<file path=xl/sharedStrings.xml><?xml version="1.0" encoding="utf-8"?>
<sst xmlns="http://schemas.openxmlformats.org/spreadsheetml/2006/main" count="66" uniqueCount="39">
  <si>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</si>
  <si>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</si>
  <si>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</si>
  <si>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</si>
  <si>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</si>
  <si>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</si>
  <si>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</si>
  <si>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</si>
  <si>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</si>
  <si>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</si>
  <si>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</si>
  <si>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</si>
  <si>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</si>
  <si>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</si>
  <si>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</si>
  <si>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</si>
  <si>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</si>
  <si>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</si>
  <si>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</si>
  <si>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</si>
  <si>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</si>
  <si>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</si>
  <si>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</si>
  <si>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</si>
  <si>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</si>
  <si>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</si>
  <si>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</si>
  <si>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</si>
  <si>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</si>
  <si>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</si>
  <si>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</si>
  <si>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Полезный отпуск потребителям ГП, ЭСО, ЭСК, в том числе:</t>
  </si>
  <si>
    <t>2015 год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</si>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</sst>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49" fontId="5" fillId="0" borderId="0" applyBorder="0">
      <alignment vertical="top"/>
    </xf>
    <xf numFmtId="0" fontId="1" fillId="0" borderId="0"/>
  </cellStyleXfs>
  <cellXfs count="14">
    <xf numFmtId="0" fontId="0" fillId="0" borderId="0" xfId="0"/>
    <xf numFmtId="0" fontId="2" fillId="0" borderId="0" xfId="1" applyFont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 wrapText="1"/>
    </xf>
    <xf numFmtId="49" fontId="2" fillId="0" borderId="2" xfId="3" applyFont="1" applyBorder="1" applyAlignment="1">
      <alignment vertical="center" wrapText="1"/>
    </xf>
    <xf numFmtId="164" fontId="2" fillId="2" borderId="2" xfId="3" applyNumberFormat="1" applyFont="1" applyFill="1" applyBorder="1" applyAlignment="1" applyProtection="1">
      <alignment horizontal="right" vertical="center"/>
    </xf>
    <xf numFmtId="164" fontId="2" fillId="3" borderId="2" xfId="3" applyNumberFormat="1" applyFont="1" applyFill="1" applyBorder="1" applyAlignment="1" applyProtection="1">
      <alignment horizontal="right" vertical="center"/>
      <protection locked="0"/>
    </xf>
    <xf numFmtId="164" fontId="2" fillId="3" borderId="2" xfId="1" applyNumberFormat="1" applyFont="1" applyFill="1" applyBorder="1" applyAlignment="1" applyProtection="1">
      <alignment horizontal="right" vertical="center"/>
      <protection locked="0"/>
    </xf>
    <xf numFmtId="0" fontId="2" fillId="0" borderId="2" xfId="4" applyFont="1" applyBorder="1" applyAlignment="1" applyProtection="1">
      <alignment horizontal="center" vertical="center" wrapText="1"/>
    </xf>
    <xf numFmtId="49" fontId="2" fillId="0" borderId="2" xfId="3" applyFont="1" applyBorder="1" applyAlignment="1">
      <alignment horizontal="center" vertical="center"/>
    </xf>
    <xf numFmtId="0" fontId="2" fillId="0" borderId="2" xfId="4" applyFont="1" applyBorder="1" applyAlignment="1" applyProtection="1">
      <alignment horizontal="center" vertical="center" wrapText="1"/>
    </xf>
  </cellXfs>
  <cellStyles count="5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1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Report\energouchet\&#1054;&#1058;&#1063;&#1045;&#1058;&#1067;\&#1054;%20&#1058;%20&#1063;%20&#1045;%20&#1058;%20&#1067;%20%20%20%202015&#1075;%20(&#1086;&#1073;&#1097;&#1072;&#1103;)\&#1069;&#1055;&#1057;&#1077;&#1090;&#1080;\&#1092;&#1086;&#1088;&#1084;&#1072;%2046\46EP.ST(v2.0)%20&#1057;&#1077;&#1090;&#1080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8">
          <cell r="G18" t="str">
            <v>ООО "Энерго Пром Сети"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>
      <selection activeCell="C3" sqref="C3"/>
    </sheetView>
  </sheetViews>
  <sheetFormatPr defaultRowHeight="15" x14ac:dyDescent="0.25"/>
  <cols>
    <col min="1" max="1" width="19.7109375" customWidth="1"/>
    <col min="2" max="2" width="16.28515625" customWidth="1"/>
    <col min="3" max="3" width="18.140625" customWidth="1"/>
    <col min="4" max="4" width="14.28515625" customWidth="1"/>
    <col min="5" max="5" width="16.140625" customWidth="1"/>
  </cols>
  <sheetData>
    <row r="1" spans="1:6" x14ac:dyDescent="0.25">
      <c r="A1" s="1"/>
      <c r="B1" s="1"/>
      <c r="C1" s="1"/>
      <c r="D1" s="1"/>
      <c r="E1" s="1"/>
    </row>
    <row r="2" spans="1:6" x14ac:dyDescent="0.25">
      <c r="A2" s="2" t="s">
        <v>33</v>
      </c>
      <c r="B2" s="3"/>
      <c r="C2" s="3"/>
      <c r="D2" s="3"/>
      <c r="E2" s="3"/>
      <c r="F2" s="3"/>
    </row>
    <row r="3" spans="1:6" x14ac:dyDescent="0.25">
      <c r="A3" s="4" t="str">
        <f>IF(org="","Не определено",org)</f>
        <v>ООО "Энерго Пром Сети"</v>
      </c>
      <c r="B3" s="5"/>
      <c r="C3" s="5" t="s">
        <v>32</v>
      </c>
      <c r="D3" s="5"/>
      <c r="E3" s="5"/>
      <c r="F3" s="5"/>
    </row>
    <row r="4" spans="1:6" x14ac:dyDescent="0.25">
      <c r="A4" s="13" t="s">
        <v>0</v>
      </c>
      <c r="B4" s="13" t="s">
        <v>1</v>
      </c>
      <c r="C4" s="13" t="s">
        <v>2</v>
      </c>
      <c r="D4" s="13"/>
      <c r="E4" s="13"/>
      <c r="F4" s="13"/>
    </row>
    <row r="5" spans="1:6" x14ac:dyDescent="0.25">
      <c r="A5" s="13"/>
      <c r="B5" s="13"/>
      <c r="C5" s="11" t="s">
        <v>3</v>
      </c>
      <c r="D5" s="11" t="s">
        <v>4</v>
      </c>
      <c r="E5" s="11" t="s">
        <v>5</v>
      </c>
      <c r="F5" s="11" t="s">
        <v>6</v>
      </c>
    </row>
    <row r="6" spans="1:6" x14ac:dyDescent="0.25">
      <c r="A6" s="6">
        <v>1</v>
      </c>
      <c r="B6" s="6">
        <v>3</v>
      </c>
      <c r="C6" s="6">
        <v>4</v>
      </c>
      <c r="D6" s="6">
        <v>5</v>
      </c>
      <c r="E6" s="6">
        <v>6</v>
      </c>
      <c r="F6" s="6">
        <v>7</v>
      </c>
    </row>
    <row r="7" spans="1:6" x14ac:dyDescent="0.25">
      <c r="A7" s="12" t="s">
        <v>7</v>
      </c>
      <c r="B7" s="12"/>
      <c r="C7" s="12"/>
      <c r="D7" s="12"/>
      <c r="E7" s="12"/>
      <c r="F7" s="12"/>
    </row>
    <row r="8" spans="1:6" ht="45" x14ac:dyDescent="0.25">
      <c r="A8" s="7" t="s">
        <v>8</v>
      </c>
      <c r="B8" s="8">
        <f>SUM(C8:F8)</f>
        <v>253821.86499999999</v>
      </c>
      <c r="C8" s="9">
        <v>253821.86499999999</v>
      </c>
      <c r="D8" s="9"/>
      <c r="E8" s="9"/>
      <c r="F8" s="9"/>
    </row>
    <row r="9" spans="1:6" x14ac:dyDescent="0.25">
      <c r="A9" s="7" t="s">
        <v>9</v>
      </c>
      <c r="B9" s="8">
        <f t="shared" ref="B9:B63" si="0">SUM(C9:F9)</f>
        <v>0</v>
      </c>
      <c r="C9" s="9"/>
      <c r="D9" s="9"/>
      <c r="E9" s="9"/>
      <c r="F9" s="9"/>
    </row>
    <row r="10" spans="1:6" ht="33.75" x14ac:dyDescent="0.25">
      <c r="A10" s="7" t="s">
        <v>10</v>
      </c>
      <c r="B10" s="8">
        <f t="shared" si="0"/>
        <v>0</v>
      </c>
      <c r="C10" s="9"/>
      <c r="D10" s="9"/>
      <c r="E10" s="9"/>
      <c r="F10" s="9"/>
    </row>
    <row r="11" spans="1:6" ht="22.5" x14ac:dyDescent="0.25">
      <c r="A11" s="7" t="s">
        <v>11</v>
      </c>
      <c r="B11" s="8">
        <f t="shared" si="0"/>
        <v>253821.86499999999</v>
      </c>
      <c r="C11" s="9">
        <f>C8</f>
        <v>253821.86499999999</v>
      </c>
      <c r="D11" s="9"/>
      <c r="E11" s="9"/>
      <c r="F11" s="9"/>
    </row>
    <row r="12" spans="1:6" ht="45" x14ac:dyDescent="0.25">
      <c r="A12" s="7" t="s">
        <v>12</v>
      </c>
      <c r="B12" s="8">
        <f t="shared" si="0"/>
        <v>3163.355</v>
      </c>
      <c r="C12" s="9"/>
      <c r="D12" s="9"/>
      <c r="E12" s="9">
        <v>3163.355</v>
      </c>
      <c r="F12" s="9"/>
    </row>
    <row r="13" spans="1:6" x14ac:dyDescent="0.25">
      <c r="A13" s="7" t="s">
        <v>3</v>
      </c>
      <c r="B13" s="8">
        <f t="shared" si="0"/>
        <v>3163.355</v>
      </c>
      <c r="C13" s="9"/>
      <c r="D13" s="9"/>
      <c r="E13" s="9">
        <f>E12</f>
        <v>3163.355</v>
      </c>
      <c r="F13" s="9"/>
    </row>
    <row r="14" spans="1:6" x14ac:dyDescent="0.25">
      <c r="A14" s="7" t="s">
        <v>4</v>
      </c>
      <c r="B14" s="8">
        <f t="shared" si="0"/>
        <v>0</v>
      </c>
      <c r="C14" s="9"/>
      <c r="D14" s="9"/>
      <c r="E14" s="9"/>
      <c r="F14" s="9"/>
    </row>
    <row r="15" spans="1:6" x14ac:dyDescent="0.25">
      <c r="A15" s="7" t="s">
        <v>5</v>
      </c>
      <c r="B15" s="8">
        <f t="shared" si="0"/>
        <v>0</v>
      </c>
      <c r="C15" s="9"/>
      <c r="D15" s="9"/>
      <c r="E15" s="9"/>
      <c r="F15" s="9"/>
    </row>
    <row r="16" spans="1:6" x14ac:dyDescent="0.25">
      <c r="A16" s="7" t="s">
        <v>13</v>
      </c>
      <c r="B16" s="8">
        <f t="shared" si="0"/>
        <v>0</v>
      </c>
      <c r="C16" s="9"/>
      <c r="D16" s="9"/>
      <c r="E16" s="9"/>
      <c r="F16" s="9"/>
    </row>
    <row r="17" spans="1:6" ht="22.5" x14ac:dyDescent="0.25">
      <c r="A17" s="7" t="s">
        <v>14</v>
      </c>
      <c r="B17" s="8">
        <f t="shared" si="0"/>
        <v>251613.61477449999</v>
      </c>
      <c r="C17" s="9">
        <f>C18+C20</f>
        <v>248450.25977449998</v>
      </c>
      <c r="D17" s="9"/>
      <c r="E17" s="9">
        <f>E12</f>
        <v>3163.355</v>
      </c>
      <c r="F17" s="9"/>
    </row>
    <row r="18" spans="1:6" ht="56.25" x14ac:dyDescent="0.25">
      <c r="A18" s="7" t="s">
        <v>15</v>
      </c>
      <c r="B18" s="8">
        <f t="shared" si="0"/>
        <v>179294.92977449999</v>
      </c>
      <c r="C18" s="9">
        <f>C11-E18-C26-C20</f>
        <v>176131.57477449998</v>
      </c>
      <c r="D18" s="9"/>
      <c r="E18" s="9">
        <f>E17</f>
        <v>3163.355</v>
      </c>
      <c r="F18" s="9"/>
    </row>
    <row r="19" spans="1:6" ht="33.75" x14ac:dyDescent="0.25">
      <c r="A19" s="7" t="s">
        <v>16</v>
      </c>
      <c r="B19" s="8">
        <f t="shared" si="0"/>
        <v>0</v>
      </c>
      <c r="C19" s="9"/>
      <c r="D19" s="9"/>
      <c r="E19" s="9"/>
      <c r="F19" s="9"/>
    </row>
    <row r="20" spans="1:6" ht="33.75" x14ac:dyDescent="0.25">
      <c r="A20" s="7" t="s">
        <v>17</v>
      </c>
      <c r="B20" s="8">
        <f t="shared" si="0"/>
        <v>72318.684999999998</v>
      </c>
      <c r="C20" s="9">
        <v>72318.684999999998</v>
      </c>
      <c r="D20" s="9"/>
      <c r="E20" s="9"/>
      <c r="F20" s="9"/>
    </row>
    <row r="21" spans="1:6" x14ac:dyDescent="0.25">
      <c r="A21" s="7" t="s">
        <v>18</v>
      </c>
      <c r="B21" s="8">
        <f t="shared" si="0"/>
        <v>0</v>
      </c>
      <c r="C21" s="9"/>
      <c r="D21" s="9"/>
      <c r="E21" s="9"/>
      <c r="F21" s="9"/>
    </row>
    <row r="22" spans="1:6" ht="22.5" x14ac:dyDescent="0.25">
      <c r="A22" s="7" t="s">
        <v>19</v>
      </c>
      <c r="B22" s="8">
        <f t="shared" si="0"/>
        <v>3163.355</v>
      </c>
      <c r="C22" s="9">
        <f>E18</f>
        <v>3163.355</v>
      </c>
      <c r="D22" s="9"/>
      <c r="E22" s="9"/>
      <c r="F22" s="9"/>
    </row>
    <row r="23" spans="1:6" ht="22.5" x14ac:dyDescent="0.25">
      <c r="A23" s="7" t="s">
        <v>20</v>
      </c>
      <c r="B23" s="8">
        <f t="shared" si="0"/>
        <v>0</v>
      </c>
      <c r="C23" s="9"/>
      <c r="D23" s="9"/>
      <c r="E23" s="9"/>
      <c r="F23" s="9"/>
    </row>
    <row r="24" spans="1:6" ht="56.25" x14ac:dyDescent="0.25">
      <c r="A24" s="7" t="s">
        <v>21</v>
      </c>
      <c r="B24" s="8">
        <f t="shared" si="0"/>
        <v>0</v>
      </c>
      <c r="C24" s="9"/>
      <c r="D24" s="9"/>
      <c r="E24" s="9"/>
      <c r="F24" s="9"/>
    </row>
    <row r="25" spans="1:6" ht="45" x14ac:dyDescent="0.25">
      <c r="A25" s="7" t="s">
        <v>22</v>
      </c>
      <c r="B25" s="8">
        <f t="shared" si="0"/>
        <v>0</v>
      </c>
      <c r="C25" s="9"/>
      <c r="D25" s="9"/>
      <c r="E25" s="9"/>
      <c r="F25" s="9"/>
    </row>
    <row r="26" spans="1:6" x14ac:dyDescent="0.25">
      <c r="A26" s="7" t="s">
        <v>23</v>
      </c>
      <c r="B26" s="8">
        <f t="shared" si="0"/>
        <v>2208.2502254999999</v>
      </c>
      <c r="C26" s="9">
        <f>C8*0.87/100</f>
        <v>2208.2502254999999</v>
      </c>
      <c r="D26" s="9"/>
      <c r="E26" s="9"/>
      <c r="F26" s="9"/>
    </row>
    <row r="27" spans="1:6" ht="33.75" x14ac:dyDescent="0.25">
      <c r="A27" s="7" t="s">
        <v>24</v>
      </c>
      <c r="B27" s="8">
        <f t="shared" si="0"/>
        <v>0</v>
      </c>
      <c r="C27" s="9"/>
      <c r="D27" s="9"/>
      <c r="E27" s="9"/>
      <c r="F27" s="9"/>
    </row>
    <row r="28" spans="1:6" x14ac:dyDescent="0.25">
      <c r="A28" s="7" t="s">
        <v>25</v>
      </c>
      <c r="B28" s="8">
        <f t="shared" si="0"/>
        <v>0</v>
      </c>
      <c r="C28" s="8">
        <f>(C8+C12+C24)-(C17+C22+C23+C25+C26)</f>
        <v>0</v>
      </c>
      <c r="D28" s="8">
        <f>(D8+D12+D24)-(D17+D22+D23+D25+D26)</f>
        <v>0</v>
      </c>
      <c r="E28" s="8">
        <f>(E8+E12+E24)-(E17+E22+E23+E25+E26)</f>
        <v>0</v>
      </c>
      <c r="F28" s="8">
        <f>(F8+F12+F24)-(F17+F22+F23+F25+F26)</f>
        <v>0</v>
      </c>
    </row>
    <row r="29" spans="1:6" x14ac:dyDescent="0.25">
      <c r="A29" s="12" t="s">
        <v>34</v>
      </c>
      <c r="B29" s="12"/>
      <c r="C29" s="12"/>
      <c r="D29" s="12"/>
      <c r="E29" s="12"/>
      <c r="F29" s="12"/>
    </row>
    <row r="30" spans="1:6" ht="45" x14ac:dyDescent="0.25">
      <c r="A30" s="7" t="s">
        <v>8</v>
      </c>
      <c r="B30" s="8">
        <f t="shared" si="0"/>
        <v>38.5</v>
      </c>
      <c r="C30" s="9">
        <v>38.5</v>
      </c>
      <c r="D30" s="9"/>
      <c r="E30" s="9"/>
      <c r="F30" s="9"/>
    </row>
    <row r="31" spans="1:6" x14ac:dyDescent="0.25">
      <c r="A31" s="7" t="s">
        <v>9</v>
      </c>
      <c r="B31" s="8">
        <f t="shared" si="0"/>
        <v>0</v>
      </c>
      <c r="C31" s="9"/>
      <c r="D31" s="9"/>
      <c r="E31" s="9"/>
      <c r="F31" s="9"/>
    </row>
    <row r="32" spans="1:6" ht="33.75" x14ac:dyDescent="0.25">
      <c r="A32" s="7" t="s">
        <v>10</v>
      </c>
      <c r="B32" s="8">
        <f t="shared" si="0"/>
        <v>0</v>
      </c>
      <c r="C32" s="9"/>
      <c r="D32" s="9"/>
      <c r="E32" s="9"/>
      <c r="F32" s="9"/>
    </row>
    <row r="33" spans="1:6" ht="22.5" x14ac:dyDescent="0.25">
      <c r="A33" s="7" t="s">
        <v>11</v>
      </c>
      <c r="B33" s="8">
        <f t="shared" si="0"/>
        <v>38.5</v>
      </c>
      <c r="C33" s="9">
        <f>C30</f>
        <v>38.5</v>
      </c>
      <c r="D33" s="9"/>
      <c r="E33" s="9"/>
      <c r="F33" s="9"/>
    </row>
    <row r="34" spans="1:6" ht="45" x14ac:dyDescent="0.25">
      <c r="A34" s="7" t="s">
        <v>12</v>
      </c>
      <c r="B34" s="8">
        <f t="shared" si="0"/>
        <v>0.38</v>
      </c>
      <c r="C34" s="9"/>
      <c r="D34" s="9"/>
      <c r="E34" s="9">
        <v>0.38</v>
      </c>
      <c r="F34" s="9"/>
    </row>
    <row r="35" spans="1:6" x14ac:dyDescent="0.25">
      <c r="A35" s="7" t="s">
        <v>3</v>
      </c>
      <c r="B35" s="8">
        <f t="shared" si="0"/>
        <v>0.38</v>
      </c>
      <c r="C35" s="9"/>
      <c r="D35" s="9"/>
      <c r="E35" s="9">
        <f>E34</f>
        <v>0.38</v>
      </c>
      <c r="F35" s="9"/>
    </row>
    <row r="36" spans="1:6" x14ac:dyDescent="0.25">
      <c r="A36" s="7" t="s">
        <v>4</v>
      </c>
      <c r="B36" s="8">
        <f t="shared" si="0"/>
        <v>0</v>
      </c>
      <c r="C36" s="9"/>
      <c r="D36" s="9"/>
      <c r="E36" s="9"/>
      <c r="F36" s="9"/>
    </row>
    <row r="37" spans="1:6" x14ac:dyDescent="0.25">
      <c r="A37" s="7" t="s">
        <v>5</v>
      </c>
      <c r="B37" s="8">
        <f t="shared" si="0"/>
        <v>0</v>
      </c>
      <c r="C37" s="9"/>
      <c r="D37" s="9"/>
      <c r="E37" s="9"/>
      <c r="F37" s="9"/>
    </row>
    <row r="38" spans="1:6" x14ac:dyDescent="0.25">
      <c r="A38" s="7" t="s">
        <v>13</v>
      </c>
      <c r="B38" s="8">
        <f t="shared" si="0"/>
        <v>0</v>
      </c>
      <c r="C38" s="9"/>
      <c r="D38" s="9"/>
      <c r="E38" s="9"/>
      <c r="F38" s="9"/>
    </row>
    <row r="39" spans="1:6" ht="22.5" x14ac:dyDescent="0.25">
      <c r="A39" s="7" t="s">
        <v>14</v>
      </c>
      <c r="B39" s="8">
        <f t="shared" si="0"/>
        <v>38.164700000000003</v>
      </c>
      <c r="C39" s="9">
        <f>C40+C42</f>
        <v>37.784700000000001</v>
      </c>
      <c r="D39" s="9"/>
      <c r="E39" s="9">
        <f>E34</f>
        <v>0.38</v>
      </c>
      <c r="F39" s="9"/>
    </row>
    <row r="40" spans="1:6" ht="56.25" x14ac:dyDescent="0.25">
      <c r="A40" s="7" t="s">
        <v>15</v>
      </c>
      <c r="B40" s="8">
        <f t="shared" si="0"/>
        <v>28.364699999999999</v>
      </c>
      <c r="C40" s="9">
        <f>4.5242+23.4605</f>
        <v>27.9847</v>
      </c>
      <c r="D40" s="9"/>
      <c r="E40" s="9">
        <f>E39</f>
        <v>0.38</v>
      </c>
      <c r="F40" s="9"/>
    </row>
    <row r="41" spans="1:6" ht="33.75" x14ac:dyDescent="0.25">
      <c r="A41" s="7" t="s">
        <v>16</v>
      </c>
      <c r="B41" s="8">
        <f t="shared" si="0"/>
        <v>0</v>
      </c>
      <c r="C41" s="9"/>
      <c r="D41" s="9"/>
      <c r="E41" s="9"/>
      <c r="F41" s="9"/>
    </row>
    <row r="42" spans="1:6" x14ac:dyDescent="0.25">
      <c r="A42" s="7" t="s">
        <v>35</v>
      </c>
      <c r="B42" s="8">
        <f t="shared" si="0"/>
        <v>9.8000000000000007</v>
      </c>
      <c r="C42" s="9">
        <v>9.8000000000000007</v>
      </c>
      <c r="D42" s="9"/>
      <c r="E42" s="9"/>
      <c r="F42" s="9"/>
    </row>
    <row r="43" spans="1:6" x14ac:dyDescent="0.25">
      <c r="A43" s="7" t="s">
        <v>18</v>
      </c>
      <c r="B43" s="8">
        <f t="shared" si="0"/>
        <v>0</v>
      </c>
      <c r="C43" s="9"/>
      <c r="D43" s="9"/>
      <c r="E43" s="9"/>
      <c r="F43" s="9"/>
    </row>
    <row r="44" spans="1:6" ht="22.5" x14ac:dyDescent="0.25">
      <c r="A44" s="7" t="s">
        <v>19</v>
      </c>
      <c r="B44" s="8">
        <f t="shared" si="0"/>
        <v>0.38</v>
      </c>
      <c r="C44" s="9">
        <f>E40</f>
        <v>0.38</v>
      </c>
      <c r="D44" s="9"/>
      <c r="E44" s="9"/>
      <c r="F44" s="9"/>
    </row>
    <row r="45" spans="1:6" ht="22.5" x14ac:dyDescent="0.25">
      <c r="A45" s="7" t="s">
        <v>20</v>
      </c>
      <c r="B45" s="8">
        <f t="shared" si="0"/>
        <v>0</v>
      </c>
      <c r="C45" s="9"/>
      <c r="D45" s="9"/>
      <c r="E45" s="9"/>
      <c r="F45" s="9"/>
    </row>
    <row r="46" spans="1:6" ht="56.25" x14ac:dyDescent="0.25">
      <c r="A46" s="7" t="s">
        <v>21</v>
      </c>
      <c r="B46" s="8">
        <f t="shared" si="0"/>
        <v>0</v>
      </c>
      <c r="C46" s="9"/>
      <c r="D46" s="9"/>
      <c r="E46" s="9"/>
      <c r="F46" s="9"/>
    </row>
    <row r="47" spans="1:6" ht="45" x14ac:dyDescent="0.25">
      <c r="A47" s="7" t="s">
        <v>22</v>
      </c>
      <c r="B47" s="8">
        <f t="shared" si="0"/>
        <v>0</v>
      </c>
      <c r="C47" s="9"/>
      <c r="D47" s="9"/>
      <c r="E47" s="9"/>
      <c r="F47" s="9"/>
    </row>
    <row r="48" spans="1:6" x14ac:dyDescent="0.25">
      <c r="A48" s="7" t="s">
        <v>23</v>
      </c>
      <c r="B48" s="8">
        <f t="shared" si="0"/>
        <v>0.33529999999999999</v>
      </c>
      <c r="C48" s="9">
        <v>0.33529999999999999</v>
      </c>
      <c r="D48" s="9"/>
      <c r="E48" s="9"/>
      <c r="F48" s="9"/>
    </row>
    <row r="49" spans="1:6" ht="33.75" x14ac:dyDescent="0.25">
      <c r="A49" s="7" t="s">
        <v>24</v>
      </c>
      <c r="B49" s="8">
        <f t="shared" si="0"/>
        <v>0</v>
      </c>
      <c r="C49" s="9"/>
      <c r="D49" s="9"/>
      <c r="E49" s="9"/>
      <c r="F49" s="9"/>
    </row>
    <row r="50" spans="1:6" x14ac:dyDescent="0.25">
      <c r="A50" s="7" t="s">
        <v>25</v>
      </c>
      <c r="B50" s="8">
        <f t="shared" si="0"/>
        <v>0</v>
      </c>
      <c r="C50" s="8">
        <f>(C30+C34+C46)-(C39+C44+C45+C47+C48)</f>
        <v>0</v>
      </c>
      <c r="D50" s="8">
        <f>(D30+D34+D46)-(D39+D44+D45+D47+D48)</f>
        <v>0</v>
      </c>
      <c r="E50" s="8">
        <f>(E30+E34+E46)-(E39+E44+E45+E47+E48)</f>
        <v>0</v>
      </c>
      <c r="F50" s="8">
        <f>(F30+F34+F46)-(F39+F44+F45+F47+F48)</f>
        <v>0</v>
      </c>
    </row>
    <row r="51" spans="1:6" x14ac:dyDescent="0.25">
      <c r="A51" s="12" t="s">
        <v>34</v>
      </c>
      <c r="B51" s="12"/>
      <c r="C51" s="12"/>
      <c r="D51" s="12"/>
      <c r="E51" s="12"/>
      <c r="F51" s="12"/>
    </row>
    <row r="52" spans="1:6" x14ac:dyDescent="0.25">
      <c r="A52" s="7" t="s">
        <v>36</v>
      </c>
      <c r="B52" s="8">
        <f t="shared" si="0"/>
        <v>38.164700000000003</v>
      </c>
      <c r="C52" s="9">
        <f>B39</f>
        <v>38.164700000000003</v>
      </c>
      <c r="D52" s="9"/>
      <c r="E52" s="9"/>
      <c r="F52" s="9"/>
    </row>
    <row r="53" spans="1:6" ht="22.5" x14ac:dyDescent="0.25">
      <c r="A53" s="7" t="s">
        <v>37</v>
      </c>
      <c r="B53" s="8">
        <f t="shared" si="0"/>
        <v>190</v>
      </c>
      <c r="C53" s="9">
        <v>190</v>
      </c>
      <c r="D53" s="9"/>
      <c r="E53" s="9"/>
      <c r="F53" s="9"/>
    </row>
    <row r="54" spans="1:6" ht="22.5" x14ac:dyDescent="0.25">
      <c r="A54" s="7" t="s">
        <v>38</v>
      </c>
      <c r="B54" s="8">
        <f t="shared" si="0"/>
        <v>151.83529999999999</v>
      </c>
      <c r="C54" s="9">
        <f>C53-C52</f>
        <v>151.83529999999999</v>
      </c>
      <c r="D54" s="9"/>
      <c r="E54" s="9"/>
      <c r="F54" s="9"/>
    </row>
    <row r="55" spans="1:6" x14ac:dyDescent="0.25">
      <c r="A55" s="12" t="s">
        <v>26</v>
      </c>
      <c r="B55" s="12"/>
      <c r="C55" s="12"/>
      <c r="D55" s="12"/>
      <c r="E55" s="12"/>
      <c r="F55" s="12"/>
    </row>
    <row r="56" spans="1:6" ht="45" x14ac:dyDescent="0.25">
      <c r="A56" s="7" t="s">
        <v>27</v>
      </c>
      <c r="B56" s="8">
        <f t="shared" si="0"/>
        <v>186098.79300000001</v>
      </c>
      <c r="C56" s="9">
        <f>C57</f>
        <v>186098.79300000001</v>
      </c>
      <c r="D56" s="9"/>
      <c r="E56" s="9"/>
      <c r="F56" s="9"/>
    </row>
    <row r="57" spans="1:6" ht="22.5" x14ac:dyDescent="0.25">
      <c r="A57" s="7" t="s">
        <v>28</v>
      </c>
      <c r="B57" s="8">
        <f t="shared" si="0"/>
        <v>186098.79300000001</v>
      </c>
      <c r="C57" s="10">
        <f>C20+113780.108</f>
        <v>186098.79300000001</v>
      </c>
      <c r="D57" s="10"/>
      <c r="E57" s="10"/>
      <c r="F57" s="10"/>
    </row>
    <row r="58" spans="1:6" ht="22.5" x14ac:dyDescent="0.25">
      <c r="A58" s="7" t="s">
        <v>29</v>
      </c>
      <c r="B58" s="8">
        <f t="shared" si="0"/>
        <v>0</v>
      </c>
      <c r="C58" s="10"/>
      <c r="D58" s="10"/>
      <c r="E58" s="10"/>
      <c r="F58" s="10"/>
    </row>
    <row r="59" spans="1:6" x14ac:dyDescent="0.25">
      <c r="A59" s="7" t="s">
        <v>30</v>
      </c>
      <c r="B59" s="8">
        <f t="shared" si="0"/>
        <v>0</v>
      </c>
      <c r="C59" s="10"/>
      <c r="D59" s="10"/>
      <c r="E59" s="10"/>
      <c r="F59" s="10"/>
    </row>
    <row r="60" spans="1:6" ht="45" x14ac:dyDescent="0.25">
      <c r="A60" s="7" t="s">
        <v>31</v>
      </c>
      <c r="B60" s="8">
        <f t="shared" si="0"/>
        <v>67723.072</v>
      </c>
      <c r="C60" s="10">
        <f>C61</f>
        <v>64559.716999999997</v>
      </c>
      <c r="D60" s="10"/>
      <c r="E60" s="10">
        <f>E61</f>
        <v>3163.355</v>
      </c>
      <c r="F60" s="10"/>
    </row>
    <row r="61" spans="1:6" ht="22.5" x14ac:dyDescent="0.25">
      <c r="A61" s="7" t="s">
        <v>28</v>
      </c>
      <c r="B61" s="8">
        <f t="shared" si="0"/>
        <v>67723.072</v>
      </c>
      <c r="C61" s="10">
        <f>29201.019+35358.698</f>
        <v>64559.716999999997</v>
      </c>
      <c r="D61" s="10"/>
      <c r="E61" s="10">
        <f>E18</f>
        <v>3163.355</v>
      </c>
      <c r="F61" s="10"/>
    </row>
    <row r="62" spans="1:6" ht="22.5" x14ac:dyDescent="0.25">
      <c r="A62" s="7" t="s">
        <v>29</v>
      </c>
      <c r="B62" s="8">
        <f t="shared" si="0"/>
        <v>0</v>
      </c>
      <c r="C62" s="10"/>
      <c r="D62" s="10"/>
      <c r="E62" s="10"/>
      <c r="F62" s="10"/>
    </row>
    <row r="63" spans="1:6" x14ac:dyDescent="0.25">
      <c r="A63" s="7" t="s">
        <v>30</v>
      </c>
      <c r="B63" s="8">
        <f t="shared" si="0"/>
        <v>0</v>
      </c>
      <c r="C63" s="10"/>
      <c r="D63" s="10"/>
      <c r="E63" s="10"/>
      <c r="F63" s="10"/>
    </row>
  </sheetData>
  <mergeCells count="7">
    <mergeCell ref="A29:F29"/>
    <mergeCell ref="A51:F51"/>
    <mergeCell ref="A55:F55"/>
    <mergeCell ref="A4:A5"/>
    <mergeCell ref="B4:B5"/>
    <mergeCell ref="C4:F4"/>
    <mergeCell ref="A7:F7"/>
  </mergeCells>
  <dataValidations count="1">
    <dataValidation type="decimal" allowBlank="1" showErrorMessage="1" errorTitle="Ошибка" error="Допускается ввод только действительных чисел!" sqref="B52:F54 B30:F50 B8:F28 B56:F63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Сети 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2016-10-14T13:28:21Z</dcterms:modified>
</cp:coreProperties>
</file>