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и 2017 баланс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57" i="1" l="1"/>
  <c r="H55" i="1" s="1"/>
  <c r="G55" i="1" s="1"/>
  <c r="E55" i="1" s="1"/>
  <c r="G57" i="1"/>
  <c r="E57" i="1" s="1"/>
  <c r="H56" i="1"/>
  <c r="G56" i="1"/>
  <c r="E56" i="1"/>
  <c r="G54" i="1"/>
  <c r="E54" i="1" s="1"/>
  <c r="G53" i="1"/>
  <c r="E53" i="1"/>
  <c r="G52" i="1"/>
  <c r="E52" i="1" s="1"/>
  <c r="G51" i="1"/>
  <c r="H50" i="1"/>
  <c r="E50" i="1" s="1"/>
  <c r="G50" i="1"/>
  <c r="K49" i="1"/>
  <c r="J49" i="1"/>
  <c r="I49" i="1"/>
  <c r="F49" i="1"/>
  <c r="G45" i="1"/>
  <c r="E45" i="1"/>
  <c r="G44" i="1"/>
  <c r="E44" i="1"/>
  <c r="G43" i="1"/>
  <c r="E43" i="1"/>
  <c r="G42" i="1"/>
  <c r="E42" i="1"/>
  <c r="G41" i="1"/>
  <c r="E41" i="1"/>
  <c r="K40" i="1"/>
  <c r="J40" i="1"/>
  <c r="J31" i="1" s="1"/>
  <c r="J28" i="1" s="1"/>
  <c r="J27" i="1" s="1"/>
  <c r="I40" i="1"/>
  <c r="H40" i="1"/>
  <c r="F40" i="1"/>
  <c r="F31" i="1" s="1"/>
  <c r="F28" i="1" s="1"/>
  <c r="F27" i="1" s="1"/>
  <c r="G38" i="1"/>
  <c r="E38" i="1"/>
  <c r="G37" i="1"/>
  <c r="E37" i="1" s="1"/>
  <c r="G36" i="1"/>
  <c r="E36" i="1"/>
  <c r="G35" i="1"/>
  <c r="E35" i="1" s="1"/>
  <c r="K34" i="1"/>
  <c r="J34" i="1"/>
  <c r="G34" i="1"/>
  <c r="E34" i="1" s="1"/>
  <c r="J33" i="1"/>
  <c r="H33" i="1"/>
  <c r="H32" i="1" s="1"/>
  <c r="G33" i="1"/>
  <c r="E33" i="1" s="1"/>
  <c r="K32" i="1"/>
  <c r="K31" i="1" s="1"/>
  <c r="K28" i="1" s="1"/>
  <c r="K27" i="1" s="1"/>
  <c r="J32" i="1"/>
  <c r="I32" i="1"/>
  <c r="I31" i="1" s="1"/>
  <c r="I28" i="1" s="1"/>
  <c r="I27" i="1" s="1"/>
  <c r="F32" i="1"/>
  <c r="E30" i="1"/>
  <c r="G29" i="1"/>
  <c r="E29" i="1"/>
  <c r="G26" i="1"/>
  <c r="E26" i="1"/>
  <c r="G25" i="1"/>
  <c r="G24" i="1" s="1"/>
  <c r="E25" i="1"/>
  <c r="E24" i="1" s="1"/>
  <c r="K24" i="1"/>
  <c r="J24" i="1"/>
  <c r="I24" i="1"/>
  <c r="H24" i="1"/>
  <c r="F24" i="1"/>
  <c r="G23" i="1"/>
  <c r="E23" i="1" s="1"/>
  <c r="G22" i="1"/>
  <c r="E22" i="1" s="1"/>
  <c r="J21" i="1"/>
  <c r="G21" i="1" s="1"/>
  <c r="K20" i="1"/>
  <c r="J20" i="1"/>
  <c r="I20" i="1"/>
  <c r="H20" i="1"/>
  <c r="F20" i="1"/>
  <c r="F12" i="1" s="1"/>
  <c r="G19" i="1"/>
  <c r="E19" i="1" s="1"/>
  <c r="G18" i="1"/>
  <c r="E18" i="1" s="1"/>
  <c r="K17" i="1"/>
  <c r="J17" i="1"/>
  <c r="I17" i="1"/>
  <c r="G17" i="1" s="1"/>
  <c r="H17" i="1"/>
  <c r="F17" i="1"/>
  <c r="G16" i="1"/>
  <c r="E16" i="1"/>
  <c r="G15" i="1"/>
  <c r="E15" i="1"/>
  <c r="H14" i="1"/>
  <c r="G14" i="1"/>
  <c r="E14" i="1" s="1"/>
  <c r="K13" i="1"/>
  <c r="G13" i="1" s="1"/>
  <c r="E13" i="1" s="1"/>
  <c r="J13" i="1"/>
  <c r="I13" i="1"/>
  <c r="H13" i="1"/>
  <c r="H12" i="1" s="1"/>
  <c r="F13" i="1"/>
  <c r="J12" i="1"/>
  <c r="E12" i="1"/>
  <c r="E21" i="1" l="1"/>
  <c r="E20" i="1" s="1"/>
  <c r="G20" i="1"/>
  <c r="H31" i="1"/>
  <c r="G32" i="1"/>
  <c r="E32" i="1" s="1"/>
  <c r="E17" i="1"/>
  <c r="K12" i="1"/>
  <c r="G12" i="1" s="1"/>
  <c r="G40" i="1"/>
  <c r="E40" i="1" s="1"/>
  <c r="H49" i="1"/>
  <c r="G49" i="1" s="1"/>
  <c r="E49" i="1" s="1"/>
  <c r="G31" i="1" l="1"/>
  <c r="E31" i="1" s="1"/>
  <c r="H28" i="1"/>
  <c r="H27" i="1" l="1"/>
  <c r="G27" i="1" s="1"/>
  <c r="G28" i="1"/>
  <c r="E28" i="1" s="1"/>
  <c r="G61" i="1" l="1"/>
  <c r="E61" i="1" s="1"/>
  <c r="E27" i="1"/>
</calcChain>
</file>

<file path=xl/sharedStrings.xml><?xml version="1.0" encoding="utf-8"?>
<sst xmlns="http://schemas.openxmlformats.org/spreadsheetml/2006/main" count="168" uniqueCount="112">
  <si>
    <t>Приложение № 5</t>
  </si>
  <si>
    <t>Договору оказания услуг по передаче</t>
  </si>
  <si>
    <t>электрической энергии и мощности</t>
  </si>
  <si>
    <t>от 30 июня 2011г. № ДТЭ-ЭПС/11</t>
  </si>
  <si>
    <t>Баланс    за    2017 года</t>
  </si>
  <si>
    <t>ООО "Энерго Пром Сети"</t>
  </si>
  <si>
    <t>Московская обл.</t>
  </si>
  <si>
    <t>№№ пп</t>
  </si>
  <si>
    <t>Показатели</t>
  </si>
  <si>
    <t>Ед.           измер.</t>
  </si>
  <si>
    <t>Факт</t>
  </si>
  <si>
    <t>По приборам учёта по ОС</t>
  </si>
  <si>
    <t xml:space="preserve">Без приборов учёта </t>
  </si>
  <si>
    <t>Всего</t>
  </si>
  <si>
    <t>ВН</t>
  </si>
  <si>
    <t>СН1</t>
  </si>
  <si>
    <t>СН2</t>
  </si>
  <si>
    <t>НН</t>
  </si>
  <si>
    <t>Отпущено в сеть Исполнителя  (п.1.1+ п.1.2 +п.1.3.+ п.1.4.);                                                   в том числе</t>
  </si>
  <si>
    <t>кВт.ч</t>
  </si>
  <si>
    <t>1.1</t>
  </si>
  <si>
    <t>ВСЕГО отпущено в сеть Исполнителя из сети МОЭСК (1.1.1.+1.1.2.+.1.1.3.)</t>
  </si>
  <si>
    <t>1.1.1.</t>
  </si>
  <si>
    <t>Отпущено в сеть Исполнителя из сетей МОЭСК по ВЭС -  филиалу ПАО "МОЭСК"</t>
  </si>
  <si>
    <t>1.1.2.</t>
  </si>
  <si>
    <t>Отпущено в сеть Исполнителя из сетей МОЭСК по________________ филиалу</t>
  </si>
  <si>
    <t>1.1.3.</t>
  </si>
  <si>
    <t>Отпущено в сеть Исполнителя  из сетей ПАО "МОЭСК"                              через сеть ТСО-потребителя (или потребителя)</t>
  </si>
  <si>
    <t>1.2</t>
  </si>
  <si>
    <t>ВСЕГО отпущено  в сеть Исполнителя из сети МП МЭС филиала ПАО "ФСК ЕЭС" (1.2.1+1.2.2)</t>
  </si>
  <si>
    <t>1.2.1.</t>
  </si>
  <si>
    <t>Отпущено в сеть Исполнителя из сети  МП МЭС филиала ПАО "ФСК ЕЭС"</t>
  </si>
  <si>
    <t>1.2.2</t>
  </si>
  <si>
    <t>Отпущено в сеть Исполнителя  из сети МП МЭС филиала ПАО "ФСК ЕЭС" через сеть ТСО-потребителя (или потребителя)</t>
  </si>
  <si>
    <t>1.3</t>
  </si>
  <si>
    <t>ВСЕГО отпущено в сеть Исполнителя от Генерирующих компаний (ТЭЦ, ГЭС,ГРЭС) (1.3.1.+1.3.2.+1.3.3.)</t>
  </si>
  <si>
    <t>1.3.1</t>
  </si>
  <si>
    <t>Отпущено в сеть Исполнителя от Генерирующих компаний                                                         (АО "ВМУ")</t>
  </si>
  <si>
    <t>1.3.2</t>
  </si>
  <si>
    <t>Отпущено в сеть Исполнителя от Генерирующих компаний                    (ТЭЦ, ГЭС,ГРЭС)</t>
  </si>
  <si>
    <t>1.3.3.</t>
  </si>
  <si>
    <t>Отпущено в сеть Исполнителя от  Генерирующих компаний (ТЭЦ, ГЭС,ГРЭС) через сеть потребителя</t>
  </si>
  <si>
    <t>1.4</t>
  </si>
  <si>
    <t>Отпущено всего в сеть Исполнителя из других сетей (п.1.4.1+1.4.2.)</t>
  </si>
  <si>
    <t>1.4.1.</t>
  </si>
  <si>
    <t>Отпущено в сеть Исполнителя из  смежных сетей ТСО</t>
  </si>
  <si>
    <t>1.4.2.</t>
  </si>
  <si>
    <t>Отпущено в сеть Исполнителя от прочих субъектов</t>
  </si>
  <si>
    <t>2.</t>
  </si>
  <si>
    <t>ВСЕГО полезный отпуск : (п.2.1.+2.5.+2.6.+2.7.)</t>
  </si>
  <si>
    <t>2.1.</t>
  </si>
  <si>
    <t>Потребителям ГП ( в том числе:  п.2.2.+2.3.+2.4.)</t>
  </si>
  <si>
    <t>2.2.</t>
  </si>
  <si>
    <r>
      <t xml:space="preserve">Потребителям, обслуживаемым подрядными организациями (ДЭСК; ТСО ОАО  </t>
    </r>
    <r>
      <rPr>
        <b/>
        <u/>
        <sz val="14"/>
        <rFont val="Times New Roman"/>
        <family val="1"/>
        <charset val="204"/>
      </rPr>
      <t>ОРЭ</t>
    </r>
    <r>
      <rPr>
        <b/>
        <sz val="14"/>
        <rFont val="Times New Roman"/>
        <family val="1"/>
        <charset val="204"/>
      </rPr>
      <t>)</t>
    </r>
  </si>
  <si>
    <t>2.2.1.</t>
  </si>
  <si>
    <t>В.т.ч. Собственное потребление Исполнителя</t>
  </si>
  <si>
    <t>2.3.</t>
  </si>
  <si>
    <t>Потребителям, обслуживаемым отделениями ГП (ПАО "Мосэнергосбыт") (п.2.3.1+2.3.2.+2.3.3+ 2.3.4.)</t>
  </si>
  <si>
    <t>2.3.1.</t>
  </si>
  <si>
    <t xml:space="preserve"> ВСЕГО потребителям, обслуживаемым отделениями ТО  (п.2.3.1.1.+2.3.1.2.+2.3.1.3.+2.3.1.4.+2.3.1.5.+2.3.1.6.)</t>
  </si>
  <si>
    <t>2.3.1.1.</t>
  </si>
  <si>
    <r>
      <t xml:space="preserve">Потребителям, обслуживаемым отделениями ГП -  </t>
    </r>
    <r>
      <rPr>
        <b/>
        <sz val="14"/>
        <rFont val="Times New Roman"/>
        <family val="1"/>
        <charset val="204"/>
      </rPr>
      <t>Коломенское  ТО</t>
    </r>
  </si>
  <si>
    <t>2.3.1.2.</t>
  </si>
  <si>
    <r>
      <t xml:space="preserve">Потребителям, обслуживаемым отделениями Заказчика </t>
    </r>
    <r>
      <rPr>
        <b/>
        <sz val="14"/>
        <rFont val="Times New Roman"/>
        <family val="1"/>
        <charset val="204"/>
      </rPr>
      <t>Зеленоградское ТО</t>
    </r>
  </si>
  <si>
    <t>2.3.1.3.</t>
  </si>
  <si>
    <t>Потребителям, обслуживаемым отделениями Заказчика _____________________ ТО</t>
  </si>
  <si>
    <t>2.3.1.4.</t>
  </si>
  <si>
    <t>2.3.1.5.</t>
  </si>
  <si>
    <t>2.3.1.6.</t>
  </si>
  <si>
    <t>2.3.1.7.</t>
  </si>
  <si>
    <r>
      <t>В.т.ч.</t>
    </r>
    <r>
      <rPr>
        <b/>
        <sz val="14"/>
        <rFont val="Times New Roman"/>
        <family val="1"/>
        <charset val="204"/>
      </rPr>
      <t>Собственное потребление</t>
    </r>
    <r>
      <rPr>
        <sz val="14"/>
        <rFont val="Times New Roman"/>
        <family val="1"/>
        <charset val="204"/>
      </rPr>
      <t xml:space="preserve"> Исполнителя</t>
    </r>
  </si>
  <si>
    <t>2.3.2.</t>
  </si>
  <si>
    <t>ВСЕГО потребителям, обслуживаемым МО (п.2.3.2.1.+2.3.2.2.+2.3.2.3.+2.3.2.4.)</t>
  </si>
  <si>
    <t>2.3.2.1.</t>
  </si>
  <si>
    <t xml:space="preserve"> Потребителям, обслуживаемым _____________________________ МО</t>
  </si>
  <si>
    <t>2.3.2.2.</t>
  </si>
  <si>
    <t>2.3.2.3.</t>
  </si>
  <si>
    <t>2.3.2.4.</t>
  </si>
  <si>
    <t>Потребителям, обслуживаемым _____________________________ МО</t>
  </si>
  <si>
    <t>2.3.2.5.</t>
  </si>
  <si>
    <t>В.т.ч.Собственное потребление Исполнителя</t>
  </si>
  <si>
    <t>2.3.3.</t>
  </si>
  <si>
    <t>Потребителям, обслуживаемым ООРП</t>
  </si>
  <si>
    <t>2.3.4.</t>
  </si>
  <si>
    <t>Потребителям, обслуживаемым ОКП</t>
  </si>
  <si>
    <t>2.4</t>
  </si>
  <si>
    <t>Собственные нужды ПАО "Мосэнергосбыт"</t>
  </si>
  <si>
    <t>2.5.</t>
  </si>
  <si>
    <t>ВСЕГО транзит (п.2.5.1.+2.5.2.+2.5.3.+2.5.4.+2.5.5.)</t>
  </si>
  <si>
    <t>2.5.1.</t>
  </si>
  <si>
    <r>
      <t xml:space="preserve">Транзит  в  сети филиала </t>
    </r>
    <r>
      <rPr>
        <b/>
        <sz val="14"/>
        <rFont val="Times New Roman"/>
        <family val="1"/>
        <charset val="204"/>
      </rPr>
      <t>АО "Мособлэнерго"</t>
    </r>
    <r>
      <rPr>
        <sz val="14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>Воскресенские электрические сети</t>
    </r>
  </si>
  <si>
    <t>2.5.2.</t>
  </si>
  <si>
    <t>Транзит в  _________________________  сеть</t>
  </si>
  <si>
    <t>2.5.3</t>
  </si>
  <si>
    <t>2.5.4</t>
  </si>
  <si>
    <t>2.5.5</t>
  </si>
  <si>
    <t>2.6.</t>
  </si>
  <si>
    <t>Всего Потребителям ЭСО  и прямым потребителям    ( п.2.6.1.+п.2.6.2.)</t>
  </si>
  <si>
    <t>2.6.1.</t>
  </si>
  <si>
    <t>Потребителям  ООО "Гарант Энерго"</t>
  </si>
  <si>
    <t xml:space="preserve">2.6.2. </t>
  </si>
  <si>
    <t>Прямому потребителю (АО "ВМУ")</t>
  </si>
  <si>
    <t>2.7.</t>
  </si>
  <si>
    <t>Потребителям ГП/ЭСО по договору купли продажи.</t>
  </si>
  <si>
    <t>3</t>
  </si>
  <si>
    <t>Потери в сетях факт:</t>
  </si>
  <si>
    <t>(п.1. - п.2.)</t>
  </si>
  <si>
    <t>4</t>
  </si>
  <si>
    <t>(п.3/п.1)*100</t>
  </si>
  <si>
    <t>%</t>
  </si>
  <si>
    <t>5</t>
  </si>
  <si>
    <t>Объем э/э для оплаты по договору по передаче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</si>
</sst>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8"/>
      <name val="Arial Cyr"/>
      <family val="2"/>
      <charset val="204"/>
    </font>
    <font>
      <sz val="18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right"/>
    </xf>
    <xf numFmtId="1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left" vertical="center" wrapText="1"/>
    </xf>
    <xf numFmtId="0" fontId="8" fillId="3" borderId="7" xfId="0" applyNumberFormat="1" applyFont="1" applyFill="1" applyBorder="1" applyAlignment="1">
      <alignment horizontal="left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left" vertical="center" wrapText="1"/>
    </xf>
    <xf numFmtId="0" fontId="8" fillId="4" borderId="7" xfId="0" applyNumberFormat="1" applyFont="1" applyFill="1" applyBorder="1" applyAlignment="1">
      <alignment horizontal="left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0" fontId="11" fillId="4" borderId="5" xfId="0" applyNumberFormat="1" applyFont="1" applyFill="1" applyBorder="1" applyAlignment="1">
      <alignment horizontal="left" vertical="center" wrapText="1"/>
    </xf>
    <xf numFmtId="0" fontId="11" fillId="4" borderId="7" xfId="0" applyNumberFormat="1" applyFont="1" applyFill="1" applyBorder="1" applyAlignment="1">
      <alignment horizontal="left" vertical="center" wrapText="1"/>
    </xf>
    <xf numFmtId="0" fontId="11" fillId="4" borderId="11" xfId="0" applyNumberFormat="1" applyFont="1" applyFill="1" applyBorder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1" fontId="11" fillId="4" borderId="2" xfId="0" applyNumberFormat="1" applyFont="1" applyFill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NumberFormat="1" applyFont="1" applyFill="1" applyBorder="1" applyAlignment="1">
      <alignment horizontal="left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0" fontId="12" fillId="3" borderId="11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0" fontId="13" fillId="4" borderId="5" xfId="0" applyNumberFormat="1" applyFont="1" applyFill="1" applyBorder="1" applyAlignment="1">
      <alignment horizontal="left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left" vertical="center" wrapText="1"/>
    </xf>
    <xf numFmtId="0" fontId="14" fillId="3" borderId="7" xfId="0" applyNumberFormat="1" applyFont="1" applyFill="1" applyBorder="1" applyAlignment="1">
      <alignment horizontal="left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vertical="center" wrapText="1"/>
    </xf>
    <xf numFmtId="0" fontId="8" fillId="2" borderId="7" xfId="0" applyNumberFormat="1" applyFont="1" applyFill="1" applyBorder="1" applyAlignment="1">
      <alignment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left" vertical="justify" wrapText="1"/>
    </xf>
    <xf numFmtId="0" fontId="8" fillId="3" borderId="7" xfId="0" applyNumberFormat="1" applyFont="1" applyFill="1" applyBorder="1" applyAlignment="1">
      <alignment horizontal="left" vertical="justify" wrapText="1"/>
    </xf>
    <xf numFmtId="0" fontId="9" fillId="3" borderId="2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left" vertical="center" wrapText="1"/>
    </xf>
    <xf numFmtId="0" fontId="10" fillId="4" borderId="7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" fontId="13" fillId="5" borderId="2" xfId="0" applyNumberFormat="1" applyFont="1" applyFill="1" applyBorder="1" applyAlignment="1">
      <alignment horizontal="center" vertical="center" wrapText="1"/>
    </xf>
    <xf numFmtId="1" fontId="13" fillId="4" borderId="2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16" fillId="5" borderId="2" xfId="0" applyNumberFormat="1" applyFont="1" applyFill="1" applyBorder="1" applyAlignment="1">
      <alignment horizontal="center" vertical="center" wrapText="1"/>
    </xf>
    <xf numFmtId="3" fontId="17" fillId="5" borderId="2" xfId="0" applyNumberFormat="1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center" vertical="center" wrapText="1"/>
    </xf>
    <xf numFmtId="1" fontId="9" fillId="5" borderId="11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 wrapText="1"/>
    </xf>
    <xf numFmtId="1" fontId="7" fillId="5" borderId="11" xfId="0" applyNumberFormat="1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44" fontId="14" fillId="3" borderId="5" xfId="1" applyFont="1" applyFill="1" applyBorder="1" applyAlignment="1">
      <alignment horizontal="left" wrapText="1"/>
    </xf>
    <xf numFmtId="44" fontId="14" fillId="3" borderId="7" xfId="1" applyFont="1" applyFill="1" applyBorder="1" applyAlignment="1">
      <alignment horizontal="left" wrapText="1"/>
    </xf>
    <xf numFmtId="3" fontId="7" fillId="5" borderId="2" xfId="0" applyNumberFormat="1" applyFont="1" applyFill="1" applyBorder="1" applyAlignment="1">
      <alignment horizontal="center" vertical="center" wrapText="1"/>
    </xf>
    <xf numFmtId="1" fontId="18" fillId="5" borderId="11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" fontId="7" fillId="5" borderId="11" xfId="0" applyNumberFormat="1" applyFont="1" applyFill="1" applyBorder="1" applyAlignment="1">
      <alignment vertical="center" wrapText="1"/>
    </xf>
    <xf numFmtId="1" fontId="18" fillId="5" borderId="5" xfId="0" applyNumberFormat="1" applyFont="1" applyFill="1" applyBorder="1" applyAlignment="1">
      <alignment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0" fontId="14" fillId="2" borderId="11" xfId="0" applyNumberFormat="1" applyFont="1" applyFill="1" applyBorder="1" applyAlignment="1">
      <alignment horizontal="left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3" fontId="19" fillId="5" borderId="11" xfId="0" applyNumberFormat="1" applyFont="1" applyFill="1" applyBorder="1" applyAlignment="1">
      <alignment horizontal="center" vertical="center" wrapText="1"/>
    </xf>
    <xf numFmtId="1" fontId="19" fillId="5" borderId="11" xfId="0" applyNumberFormat="1" applyFont="1" applyFill="1" applyBorder="1" applyAlignment="1">
      <alignment horizontal="center" vertical="center" wrapText="1"/>
    </xf>
    <xf numFmtId="3" fontId="19" fillId="4" borderId="11" xfId="0" applyNumberFormat="1" applyFont="1" applyFill="1" applyBorder="1" applyAlignment="1">
      <alignment horizontal="center" vertical="center" wrapText="1"/>
    </xf>
    <xf numFmtId="1" fontId="18" fillId="5" borderId="11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Report\energouchet\&#1054;&#1058;&#1063;&#1045;&#1058;&#1067;\&#1054;%20&#1058;%20&#1063;%20&#1045;%20&#1058;%20&#1067;%20%20%20%202017&#1075;%20(&#1086;&#1073;&#1097;&#1072;&#1103;)\&#1069;&#1055;&#1057;&#1077;&#1090;&#1080;\&#1041;&#1072;&#1083;&#1072;&#1085;&#1089;%20%202017&#1075;.%20%20&#1057;&#1077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17"/>
      <sheetName val="02-17"/>
      <sheetName val="03-17"/>
      <sheetName val="04-17"/>
      <sheetName val="05-17"/>
      <sheetName val="06-17"/>
      <sheetName val="07-17"/>
      <sheetName val="08-17"/>
      <sheetName val="09-17"/>
      <sheetName val="10-17"/>
      <sheetName val="11-17"/>
      <sheetName val="12-17"/>
      <sheetName val="2017"/>
    </sheetNames>
    <sheetDataSet>
      <sheetData sheetId="0">
        <row r="14">
          <cell r="H14">
            <v>22105941</v>
          </cell>
        </row>
        <row r="33">
          <cell r="H33">
            <v>1142904</v>
          </cell>
          <cell r="J33">
            <v>275386</v>
          </cell>
        </row>
        <row r="34">
          <cell r="J34">
            <v>2024</v>
          </cell>
        </row>
        <row r="50">
          <cell r="H50">
            <v>7694045</v>
          </cell>
        </row>
        <row r="56">
          <cell r="H56">
            <v>1932487</v>
          </cell>
        </row>
        <row r="57">
          <cell r="H57">
            <v>11059095</v>
          </cell>
        </row>
      </sheetData>
      <sheetData sheetId="1">
        <row r="14">
          <cell r="H14">
            <v>21289235</v>
          </cell>
        </row>
        <row r="33">
          <cell r="H33">
            <v>1139356</v>
          </cell>
          <cell r="J33">
            <v>245485</v>
          </cell>
        </row>
        <row r="34">
          <cell r="J34">
            <v>1840</v>
          </cell>
        </row>
        <row r="50">
          <cell r="H50">
            <v>6766286</v>
          </cell>
        </row>
        <row r="56">
          <cell r="H56">
            <v>2360601</v>
          </cell>
        </row>
        <row r="57">
          <cell r="H57">
            <v>10775667</v>
          </cell>
        </row>
      </sheetData>
      <sheetData sheetId="2">
        <row r="14">
          <cell r="H14">
            <v>23357532</v>
          </cell>
        </row>
        <row r="33">
          <cell r="H33">
            <v>1423045</v>
          </cell>
          <cell r="J33">
            <v>262498</v>
          </cell>
        </row>
        <row r="34">
          <cell r="J34">
            <v>2060</v>
          </cell>
        </row>
        <row r="50">
          <cell r="H50">
            <v>6716894</v>
          </cell>
        </row>
        <row r="56">
          <cell r="H56">
            <v>2619778</v>
          </cell>
        </row>
        <row r="57">
          <cell r="H57">
            <v>12333257</v>
          </cell>
        </row>
      </sheetData>
      <sheetData sheetId="3">
        <row r="14">
          <cell r="H14">
            <v>24282841</v>
          </cell>
        </row>
        <row r="33">
          <cell r="H33">
            <v>2192105</v>
          </cell>
          <cell r="J33">
            <v>243750</v>
          </cell>
        </row>
        <row r="34">
          <cell r="J34">
            <v>2108</v>
          </cell>
        </row>
        <row r="50">
          <cell r="H50">
            <v>6142499</v>
          </cell>
        </row>
        <row r="56">
          <cell r="H56">
            <v>2765739</v>
          </cell>
        </row>
        <row r="57">
          <cell r="H57">
            <v>12936640</v>
          </cell>
        </row>
      </sheetData>
      <sheetData sheetId="4">
        <row r="14">
          <cell r="H14">
            <v>26958536</v>
          </cell>
        </row>
        <row r="33">
          <cell r="H33">
            <v>1960100</v>
          </cell>
          <cell r="J33">
            <v>252870</v>
          </cell>
        </row>
        <row r="34">
          <cell r="J34">
            <v>2279</v>
          </cell>
        </row>
        <row r="50">
          <cell r="H50">
            <v>5508824</v>
          </cell>
        </row>
        <row r="56">
          <cell r="H56">
            <v>2999645</v>
          </cell>
        </row>
        <row r="57">
          <cell r="H57">
            <v>16234818</v>
          </cell>
        </row>
      </sheetData>
      <sheetData sheetId="5">
        <row r="14">
          <cell r="H14">
            <v>27389956</v>
          </cell>
        </row>
        <row r="33">
          <cell r="H33">
            <v>2680694</v>
          </cell>
          <cell r="J33">
            <v>246139</v>
          </cell>
        </row>
        <row r="34">
          <cell r="J34">
            <v>2276</v>
          </cell>
        </row>
        <row r="50">
          <cell r="H50">
            <v>4920366</v>
          </cell>
        </row>
        <row r="56">
          <cell r="H56">
            <v>2834549</v>
          </cell>
        </row>
        <row r="57">
          <cell r="H57">
            <v>16705932</v>
          </cell>
        </row>
      </sheetData>
      <sheetData sheetId="6">
        <row r="14">
          <cell r="H14">
            <v>28849722</v>
          </cell>
        </row>
        <row r="33">
          <cell r="H33">
            <v>2809035</v>
          </cell>
          <cell r="J33">
            <v>267345</v>
          </cell>
        </row>
        <row r="34">
          <cell r="J34">
            <v>2474</v>
          </cell>
        </row>
        <row r="50">
          <cell r="H50">
            <v>5095570</v>
          </cell>
        </row>
        <row r="56">
          <cell r="H56">
            <v>2907472</v>
          </cell>
        </row>
        <row r="57">
          <cell r="H57">
            <v>17767826</v>
          </cell>
        </row>
      </sheetData>
      <sheetData sheetId="7">
        <row r="14">
          <cell r="H14">
            <v>29089775</v>
          </cell>
        </row>
        <row r="33">
          <cell r="H33">
            <v>2714763</v>
          </cell>
          <cell r="J33">
            <v>275732</v>
          </cell>
        </row>
        <row r="34">
          <cell r="J34">
            <v>3046</v>
          </cell>
        </row>
        <row r="50">
          <cell r="H50">
            <v>5353412</v>
          </cell>
        </row>
        <row r="56">
          <cell r="H56">
            <v>2898228</v>
          </cell>
        </row>
        <row r="57">
          <cell r="H57">
            <v>17844594</v>
          </cell>
        </row>
      </sheetData>
      <sheetData sheetId="8">
        <row r="14">
          <cell r="H14">
            <v>26095432</v>
          </cell>
        </row>
        <row r="33">
          <cell r="H33">
            <v>2658524</v>
          </cell>
          <cell r="J33">
            <v>257087</v>
          </cell>
        </row>
        <row r="34">
          <cell r="J34">
            <v>2347</v>
          </cell>
        </row>
        <row r="50">
          <cell r="H50">
            <v>5513008</v>
          </cell>
        </row>
        <row r="56">
          <cell r="H56">
            <v>2480628</v>
          </cell>
        </row>
        <row r="57">
          <cell r="H57">
            <v>15183838</v>
          </cell>
        </row>
      </sheetData>
      <sheetData sheetId="9">
        <row r="14">
          <cell r="H14">
            <v>19387280</v>
          </cell>
        </row>
        <row r="33">
          <cell r="H33">
            <v>2520485</v>
          </cell>
          <cell r="J33">
            <v>273497</v>
          </cell>
        </row>
        <row r="34">
          <cell r="K34">
            <v>2349</v>
          </cell>
        </row>
        <row r="50">
          <cell r="H50">
            <v>6657051</v>
          </cell>
        </row>
        <row r="56">
          <cell r="H56">
            <v>2991278</v>
          </cell>
        </row>
        <row r="57">
          <cell r="H57">
            <v>6942620</v>
          </cell>
        </row>
      </sheetData>
      <sheetData sheetId="10">
        <row r="14">
          <cell r="H14">
            <v>23073325</v>
          </cell>
        </row>
        <row r="33">
          <cell r="H33">
            <v>1642710</v>
          </cell>
          <cell r="J33">
            <v>260496</v>
          </cell>
        </row>
        <row r="34">
          <cell r="K34">
            <v>2231</v>
          </cell>
        </row>
        <row r="50">
          <cell r="H50">
            <v>6900185</v>
          </cell>
        </row>
        <row r="56">
          <cell r="H56">
            <v>2761311</v>
          </cell>
        </row>
        <row r="57">
          <cell r="H57">
            <v>11506392</v>
          </cell>
        </row>
      </sheetData>
      <sheetData sheetId="11">
        <row r="14">
          <cell r="H14">
            <v>24172302</v>
          </cell>
        </row>
        <row r="33">
          <cell r="H33">
            <v>1120565</v>
          </cell>
          <cell r="J33">
            <v>264972</v>
          </cell>
        </row>
        <row r="34">
          <cell r="K34">
            <v>2241</v>
          </cell>
        </row>
        <row r="50">
          <cell r="H50">
            <v>7439422</v>
          </cell>
        </row>
        <row r="56">
          <cell r="H56">
            <v>2792424</v>
          </cell>
        </row>
        <row r="57">
          <cell r="H57">
            <v>12552678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S10" sqref="R10:S11"/>
    </sheetView>
  </sheetViews>
  <sheetFormatPr defaultRowHeight="15" x14ac:dyDescent="0.25"/>
  <cols>
    <col min="1" max="1" width="7.85546875" bestFit="1" customWidth="1"/>
    <col min="2" max="2" width="10.42578125" bestFit="1" customWidth="1"/>
    <col min="3" max="3" width="8.5703125" bestFit="1" customWidth="1"/>
    <col min="4" max="4" width="17.28515625" bestFit="1" customWidth="1"/>
    <col min="5" max="5" width="17" bestFit="1" customWidth="1"/>
    <col min="6" max="6" width="8.140625" bestFit="1" customWidth="1"/>
    <col min="7" max="7" width="17" bestFit="1" customWidth="1"/>
    <col min="8" max="8" width="15.7109375" bestFit="1" customWidth="1"/>
    <col min="9" max="9" width="5.42578125" bestFit="1" customWidth="1"/>
    <col min="10" max="10" width="12.7109375" bestFit="1" customWidth="1"/>
    <col min="11" max="11" width="7.140625" bestFit="1" customWidth="1"/>
  </cols>
  <sheetData>
    <row r="1" spans="1:11" ht="18" x14ac:dyDescent="0.25">
      <c r="H1" s="1" t="s">
        <v>0</v>
      </c>
      <c r="I1" s="1"/>
      <c r="J1" s="1"/>
      <c r="K1" s="1"/>
    </row>
    <row r="2" spans="1:11" ht="18" x14ac:dyDescent="0.25">
      <c r="H2" s="1" t="s">
        <v>1</v>
      </c>
      <c r="I2" s="1"/>
      <c r="J2" s="1"/>
      <c r="K2" s="1"/>
    </row>
    <row r="3" spans="1:11" ht="18" x14ac:dyDescent="0.25">
      <c r="H3" s="1" t="s">
        <v>2</v>
      </c>
      <c r="I3" s="1"/>
      <c r="J3" s="1"/>
      <c r="K3" s="1"/>
    </row>
    <row r="4" spans="1:11" ht="18" x14ac:dyDescent="0.25">
      <c r="H4" s="1" t="s">
        <v>3</v>
      </c>
      <c r="I4" s="1"/>
      <c r="J4" s="1"/>
      <c r="K4" s="1"/>
    </row>
    <row r="5" spans="1:11" ht="18" x14ac:dyDescent="0.25">
      <c r="G5" s="2"/>
      <c r="H5" s="3"/>
      <c r="I5" s="3"/>
      <c r="J5" s="3"/>
      <c r="K5" s="3"/>
    </row>
    <row r="6" spans="1:11" ht="23.25" x14ac:dyDescent="0.35">
      <c r="A6" s="4" t="s">
        <v>4</v>
      </c>
      <c r="B6" s="4"/>
      <c r="C6" s="4"/>
      <c r="D6" s="4"/>
      <c r="E6" s="5"/>
      <c r="F6" s="5"/>
      <c r="G6" s="5"/>
      <c r="H6" s="5"/>
      <c r="I6" s="5"/>
      <c r="J6" s="5"/>
      <c r="K6" s="5"/>
    </row>
    <row r="7" spans="1:11" ht="23.25" x14ac:dyDescent="0.3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3.25" x14ac:dyDescent="0.35">
      <c r="A8" s="6" t="s">
        <v>6</v>
      </c>
      <c r="B8" s="6"/>
      <c r="C8" s="6"/>
      <c r="D8" s="6"/>
      <c r="E8" s="7"/>
      <c r="F8" s="7"/>
      <c r="G8" s="7"/>
      <c r="H8" s="7"/>
      <c r="I8" s="7"/>
      <c r="J8" s="7"/>
      <c r="K8" s="7"/>
    </row>
    <row r="9" spans="1:11" ht="15.75" x14ac:dyDescent="0.25">
      <c r="A9" s="8" t="s">
        <v>7</v>
      </c>
      <c r="B9" s="9" t="s">
        <v>8</v>
      </c>
      <c r="C9" s="10"/>
      <c r="D9" s="11" t="s">
        <v>9</v>
      </c>
      <c r="E9" s="12" t="s">
        <v>10</v>
      </c>
      <c r="F9" s="13"/>
      <c r="G9" s="13"/>
      <c r="H9" s="13"/>
      <c r="I9" s="13"/>
      <c r="J9" s="14"/>
      <c r="K9" s="15"/>
    </row>
    <row r="10" spans="1:11" ht="63" x14ac:dyDescent="0.25">
      <c r="A10" s="16"/>
      <c r="B10" s="17"/>
      <c r="C10" s="18"/>
      <c r="D10" s="19"/>
      <c r="E10" s="20" t="s">
        <v>11</v>
      </c>
      <c r="F10" s="20" t="s">
        <v>12</v>
      </c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</row>
    <row r="11" spans="1:11" ht="20.25" x14ac:dyDescent="0.25">
      <c r="A11" s="22">
        <v>1</v>
      </c>
      <c r="B11" s="23">
        <v>2</v>
      </c>
      <c r="C11" s="23"/>
      <c r="D11" s="24">
        <v>3</v>
      </c>
      <c r="E11" s="25">
        <v>4</v>
      </c>
      <c r="F11" s="25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</row>
    <row r="12" spans="1:11" ht="18.75" x14ac:dyDescent="0.25">
      <c r="A12" s="26">
        <v>1</v>
      </c>
      <c r="B12" s="27" t="s">
        <v>18</v>
      </c>
      <c r="C12" s="28"/>
      <c r="D12" s="29" t="s">
        <v>19</v>
      </c>
      <c r="E12" s="30">
        <f>H14</f>
        <v>296051877</v>
      </c>
      <c r="F12" s="30">
        <f>F13+F17+F20+F24</f>
        <v>0</v>
      </c>
      <c r="G12" s="30">
        <f t="shared" ref="G12:G19" si="0">H12+I12+J12+K12</f>
        <v>296051877</v>
      </c>
      <c r="H12" s="30">
        <f>H13</f>
        <v>296051877</v>
      </c>
      <c r="I12" s="31"/>
      <c r="J12" s="31">
        <f>J13+J17+J20+J24</f>
        <v>0</v>
      </c>
      <c r="K12" s="32">
        <f>K13+K17+K20+K24</f>
        <v>0</v>
      </c>
    </row>
    <row r="13" spans="1:11" ht="18.75" x14ac:dyDescent="0.25">
      <c r="A13" s="33" t="s">
        <v>20</v>
      </c>
      <c r="B13" s="34" t="s">
        <v>21</v>
      </c>
      <c r="C13" s="35"/>
      <c r="D13" s="36" t="s">
        <v>19</v>
      </c>
      <c r="E13" s="37">
        <f>G13</f>
        <v>296051877</v>
      </c>
      <c r="F13" s="37">
        <f>F14+F15+F16</f>
        <v>0</v>
      </c>
      <c r="G13" s="37">
        <f t="shared" si="0"/>
        <v>296051877</v>
      </c>
      <c r="H13" s="37">
        <f>H14</f>
        <v>296051877</v>
      </c>
      <c r="I13" s="38">
        <f>I14+I15+I16</f>
        <v>0</v>
      </c>
      <c r="J13" s="38">
        <f>J14+J15+J16</f>
        <v>0</v>
      </c>
      <c r="K13" s="39">
        <f>K14+K15+K16</f>
        <v>0</v>
      </c>
    </row>
    <row r="14" spans="1:11" ht="18.75" x14ac:dyDescent="0.25">
      <c r="A14" s="40" t="s">
        <v>22</v>
      </c>
      <c r="B14" s="41" t="s">
        <v>23</v>
      </c>
      <c r="C14" s="42"/>
      <c r="D14" s="43" t="s">
        <v>19</v>
      </c>
      <c r="E14" s="44">
        <f>G14</f>
        <v>296051877</v>
      </c>
      <c r="F14" s="44">
        <v>0</v>
      </c>
      <c r="G14" s="45">
        <f t="shared" si="0"/>
        <v>296051877</v>
      </c>
      <c r="H14" s="44">
        <f>'[1]01-17'!H14+'[1]02-17'!H14+'[1]03-17'!H14+'[1]04-17'!H14+'[1]05-17'!H14+'[1]06-17'!H14+'[1]07-17'!H14+'[1]08-17'!H14+'[1]09-17'!H14+'[1]10-17'!H14+'[1]11-17'!H14+'[1]12-17'!H14</f>
        <v>296051877</v>
      </c>
      <c r="I14" s="46"/>
      <c r="J14" s="46"/>
      <c r="K14" s="47"/>
    </row>
    <row r="15" spans="1:11" ht="18.75" x14ac:dyDescent="0.25">
      <c r="A15" s="40" t="s">
        <v>24</v>
      </c>
      <c r="B15" s="48" t="s">
        <v>25</v>
      </c>
      <c r="C15" s="49"/>
      <c r="D15" s="50" t="s">
        <v>19</v>
      </c>
      <c r="E15" s="51">
        <f>G15-F15</f>
        <v>0</v>
      </c>
      <c r="F15" s="51"/>
      <c r="G15" s="52">
        <f t="shared" si="0"/>
        <v>0</v>
      </c>
      <c r="H15" s="51"/>
      <c r="I15" s="51"/>
      <c r="J15" s="51"/>
      <c r="K15" s="51"/>
    </row>
    <row r="16" spans="1:11" ht="18.75" x14ac:dyDescent="0.25">
      <c r="A16" s="40" t="s">
        <v>26</v>
      </c>
      <c r="B16" s="48" t="s">
        <v>27</v>
      </c>
      <c r="C16" s="49"/>
      <c r="D16" s="50" t="s">
        <v>19</v>
      </c>
      <c r="E16" s="51">
        <f>G16-F16</f>
        <v>0</v>
      </c>
      <c r="F16" s="51"/>
      <c r="G16" s="52">
        <f t="shared" si="0"/>
        <v>0</v>
      </c>
      <c r="H16" s="51"/>
      <c r="I16" s="51"/>
      <c r="J16" s="51"/>
      <c r="K16" s="51"/>
    </row>
    <row r="17" spans="1:11" ht="15.75" x14ac:dyDescent="0.25">
      <c r="A17" s="53" t="s">
        <v>28</v>
      </c>
      <c r="B17" s="54" t="s">
        <v>29</v>
      </c>
      <c r="C17" s="55"/>
      <c r="D17" s="36" t="s">
        <v>19</v>
      </c>
      <c r="E17" s="56">
        <f>E18+E19</f>
        <v>0</v>
      </c>
      <c r="F17" s="56">
        <f>F18+F19</f>
        <v>0</v>
      </c>
      <c r="G17" s="39">
        <f t="shared" si="0"/>
        <v>0</v>
      </c>
      <c r="H17" s="39">
        <f>H18+H19</f>
        <v>0</v>
      </c>
      <c r="I17" s="39">
        <f>I18+I19</f>
        <v>0</v>
      </c>
      <c r="J17" s="39">
        <f>J18+J19</f>
        <v>0</v>
      </c>
      <c r="K17" s="39">
        <f>K18+K19</f>
        <v>0</v>
      </c>
    </row>
    <row r="18" spans="1:11" ht="18.75" x14ac:dyDescent="0.25">
      <c r="A18" s="40" t="s">
        <v>30</v>
      </c>
      <c r="B18" s="48" t="s">
        <v>31</v>
      </c>
      <c r="C18" s="49"/>
      <c r="D18" s="43" t="s">
        <v>19</v>
      </c>
      <c r="E18" s="47">
        <f>G18-F18</f>
        <v>0</v>
      </c>
      <c r="F18" s="47"/>
      <c r="G18" s="57">
        <f t="shared" si="0"/>
        <v>0</v>
      </c>
      <c r="H18" s="47"/>
      <c r="I18" s="47"/>
      <c r="J18" s="47"/>
      <c r="K18" s="47"/>
    </row>
    <row r="19" spans="1:11" ht="18.75" x14ac:dyDescent="0.25">
      <c r="A19" s="40" t="s">
        <v>32</v>
      </c>
      <c r="B19" s="48" t="s">
        <v>33</v>
      </c>
      <c r="C19" s="49"/>
      <c r="D19" s="43" t="s">
        <v>19</v>
      </c>
      <c r="E19" s="47">
        <f>G19-F19</f>
        <v>0</v>
      </c>
      <c r="F19" s="47"/>
      <c r="G19" s="57">
        <f t="shared" si="0"/>
        <v>0</v>
      </c>
      <c r="H19" s="47"/>
      <c r="I19" s="47"/>
      <c r="J19" s="47"/>
      <c r="K19" s="47"/>
    </row>
    <row r="20" spans="1:11" ht="15.75" x14ac:dyDescent="0.25">
      <c r="A20" s="53" t="s">
        <v>34</v>
      </c>
      <c r="B20" s="54" t="s">
        <v>35</v>
      </c>
      <c r="C20" s="55"/>
      <c r="D20" s="58" t="s">
        <v>19</v>
      </c>
      <c r="E20" s="59">
        <f t="shared" ref="E20:K20" si="1">E21+E22+E23</f>
        <v>0</v>
      </c>
      <c r="F20" s="59">
        <f t="shared" si="1"/>
        <v>0</v>
      </c>
      <c r="G20" s="38">
        <f t="shared" si="1"/>
        <v>0</v>
      </c>
      <c r="H20" s="38">
        <f t="shared" si="1"/>
        <v>0</v>
      </c>
      <c r="I20" s="38">
        <f t="shared" si="1"/>
        <v>0</v>
      </c>
      <c r="J20" s="38">
        <f t="shared" si="1"/>
        <v>0</v>
      </c>
      <c r="K20" s="39">
        <f t="shared" si="1"/>
        <v>0</v>
      </c>
    </row>
    <row r="21" spans="1:11" ht="15.75" x14ac:dyDescent="0.25">
      <c r="A21" s="60" t="s">
        <v>36</v>
      </c>
      <c r="B21" s="61" t="s">
        <v>37</v>
      </c>
      <c r="C21" s="62"/>
      <c r="D21" s="63" t="s">
        <v>19</v>
      </c>
      <c r="E21" s="46">
        <f>G21-F21</f>
        <v>0</v>
      </c>
      <c r="F21" s="46"/>
      <c r="G21" s="64">
        <f>H21+I21+J21+K21</f>
        <v>0</v>
      </c>
      <c r="H21" s="46"/>
      <c r="I21" s="46"/>
      <c r="J21" s="46">
        <f>J52</f>
        <v>0</v>
      </c>
      <c r="K21" s="47"/>
    </row>
    <row r="22" spans="1:11" ht="15.75" x14ac:dyDescent="0.25">
      <c r="A22" s="60" t="s">
        <v>38</v>
      </c>
      <c r="B22" s="61" t="s">
        <v>39</v>
      </c>
      <c r="C22" s="62"/>
      <c r="D22" s="63" t="s">
        <v>19</v>
      </c>
      <c r="E22" s="47">
        <f>G22-F22</f>
        <v>0</v>
      </c>
      <c r="F22" s="47"/>
      <c r="G22" s="57">
        <f>H22+I22+J22+K22</f>
        <v>0</v>
      </c>
      <c r="H22" s="47"/>
      <c r="I22" s="47"/>
      <c r="J22" s="47"/>
      <c r="K22" s="47"/>
    </row>
    <row r="23" spans="1:11" ht="15.75" x14ac:dyDescent="0.25">
      <c r="A23" s="60" t="s">
        <v>40</v>
      </c>
      <c r="B23" s="61" t="s">
        <v>41</v>
      </c>
      <c r="C23" s="62"/>
      <c r="D23" s="63" t="s">
        <v>19</v>
      </c>
      <c r="E23" s="47">
        <f>G23-F23</f>
        <v>0</v>
      </c>
      <c r="F23" s="47"/>
      <c r="G23" s="57">
        <f>H23+I23+J23+K23</f>
        <v>0</v>
      </c>
      <c r="H23" s="47"/>
      <c r="I23" s="47"/>
      <c r="J23" s="47"/>
      <c r="K23" s="47"/>
    </row>
    <row r="24" spans="1:11" ht="15.75" x14ac:dyDescent="0.25">
      <c r="A24" s="65" t="s">
        <v>42</v>
      </c>
      <c r="B24" s="66" t="s">
        <v>43</v>
      </c>
      <c r="C24" s="67"/>
      <c r="D24" s="68" t="s">
        <v>19</v>
      </c>
      <c r="E24" s="56">
        <f t="shared" ref="E24:K24" si="2">E25+E26</f>
        <v>0</v>
      </c>
      <c r="F24" s="56">
        <f t="shared" si="2"/>
        <v>0</v>
      </c>
      <c r="G24" s="39">
        <f t="shared" si="2"/>
        <v>0</v>
      </c>
      <c r="H24" s="39">
        <f t="shared" si="2"/>
        <v>0</v>
      </c>
      <c r="I24" s="39">
        <f t="shared" si="2"/>
        <v>0</v>
      </c>
      <c r="J24" s="39">
        <f t="shared" si="2"/>
        <v>0</v>
      </c>
      <c r="K24" s="39">
        <f t="shared" si="2"/>
        <v>0</v>
      </c>
    </row>
    <row r="25" spans="1:11" ht="15.75" x14ac:dyDescent="0.25">
      <c r="A25" s="69" t="s">
        <v>44</v>
      </c>
      <c r="B25" s="48" t="s">
        <v>45</v>
      </c>
      <c r="C25" s="49"/>
      <c r="D25" s="50" t="s">
        <v>19</v>
      </c>
      <c r="E25" s="47">
        <f t="shared" ref="E25:E38" si="3">G25-F25</f>
        <v>0</v>
      </c>
      <c r="F25" s="47"/>
      <c r="G25" s="57">
        <f>H25+I25+J25+K25</f>
        <v>0</v>
      </c>
      <c r="H25" s="47"/>
      <c r="I25" s="47"/>
      <c r="J25" s="47"/>
      <c r="K25" s="47"/>
    </row>
    <row r="26" spans="1:11" ht="15.75" x14ac:dyDescent="0.25">
      <c r="A26" s="69" t="s">
        <v>46</v>
      </c>
      <c r="B26" s="48" t="s">
        <v>47</v>
      </c>
      <c r="C26" s="49"/>
      <c r="D26" s="50" t="s">
        <v>19</v>
      </c>
      <c r="E26" s="47">
        <f t="shared" si="3"/>
        <v>0</v>
      </c>
      <c r="F26" s="47"/>
      <c r="G26" s="57">
        <f>H26+I26+J26+K26</f>
        <v>0</v>
      </c>
      <c r="H26" s="47"/>
      <c r="I26" s="47"/>
      <c r="J26" s="47"/>
      <c r="K26" s="47"/>
    </row>
    <row r="27" spans="1:11" ht="18.75" x14ac:dyDescent="0.25">
      <c r="A27" s="26" t="s">
        <v>48</v>
      </c>
      <c r="B27" s="70" t="s">
        <v>49</v>
      </c>
      <c r="C27" s="71"/>
      <c r="D27" s="29" t="s">
        <v>19</v>
      </c>
      <c r="E27" s="72">
        <f t="shared" si="3"/>
        <v>296051877</v>
      </c>
      <c r="F27" s="30">
        <f>F28+F49+F55+F58</f>
        <v>0</v>
      </c>
      <c r="G27" s="30">
        <f>H27+I27+J27+K27</f>
        <v>296051877</v>
      </c>
      <c r="H27" s="30">
        <f>ROUND(H28+H49+H55+H58,0)</f>
        <v>292899345</v>
      </c>
      <c r="I27" s="30">
        <f>I28+I49+I55+I58</f>
        <v>0</v>
      </c>
      <c r="J27" s="30">
        <f>J28+J49+J55+J58</f>
        <v>3145711</v>
      </c>
      <c r="K27" s="32">
        <f>K28+K49+K55+K58</f>
        <v>6821</v>
      </c>
    </row>
    <row r="28" spans="1:11" ht="18.75" x14ac:dyDescent="0.25">
      <c r="A28" s="33" t="s">
        <v>50</v>
      </c>
      <c r="B28" s="73" t="s">
        <v>51</v>
      </c>
      <c r="C28" s="74"/>
      <c r="D28" s="75" t="s">
        <v>19</v>
      </c>
      <c r="E28" s="76">
        <f t="shared" si="3"/>
        <v>27156818</v>
      </c>
      <c r="F28" s="37">
        <f>F29+F31+F48</f>
        <v>0</v>
      </c>
      <c r="G28" s="37">
        <f>H28+I28+J28+K28</f>
        <v>27156818</v>
      </c>
      <c r="H28" s="37">
        <f>H29+H31+H48</f>
        <v>24004286</v>
      </c>
      <c r="I28" s="37">
        <f>I29+I31+I48</f>
        <v>0</v>
      </c>
      <c r="J28" s="37">
        <f>J29+J31+J48</f>
        <v>3145711</v>
      </c>
      <c r="K28" s="39">
        <f>K29+K31+K48</f>
        <v>6821</v>
      </c>
    </row>
    <row r="29" spans="1:11" ht="18.75" x14ac:dyDescent="0.25">
      <c r="A29" s="33" t="s">
        <v>52</v>
      </c>
      <c r="B29" s="34" t="s">
        <v>53</v>
      </c>
      <c r="C29" s="35"/>
      <c r="D29" s="77" t="s">
        <v>19</v>
      </c>
      <c r="E29" s="78">
        <f t="shared" si="3"/>
        <v>0</v>
      </c>
      <c r="F29" s="78"/>
      <c r="G29" s="79">
        <f>H29+I29+J29+K29</f>
        <v>0</v>
      </c>
      <c r="H29" s="78">
        <v>0</v>
      </c>
      <c r="I29" s="78"/>
      <c r="J29" s="78"/>
      <c r="K29" s="47"/>
    </row>
    <row r="30" spans="1:11" ht="18.75" x14ac:dyDescent="0.25">
      <c r="A30" s="40" t="s">
        <v>54</v>
      </c>
      <c r="B30" s="80" t="s">
        <v>55</v>
      </c>
      <c r="C30" s="81"/>
      <c r="D30" s="43" t="s">
        <v>19</v>
      </c>
      <c r="E30" s="78">
        <f t="shared" si="3"/>
        <v>0</v>
      </c>
      <c r="F30" s="78"/>
      <c r="G30" s="79">
        <v>0</v>
      </c>
      <c r="H30" s="78">
        <v>0</v>
      </c>
      <c r="I30" s="78"/>
      <c r="J30" s="78"/>
      <c r="K30" s="47"/>
    </row>
    <row r="31" spans="1:11" ht="18.75" x14ac:dyDescent="0.25">
      <c r="A31" s="33" t="s">
        <v>56</v>
      </c>
      <c r="B31" s="34" t="s">
        <v>57</v>
      </c>
      <c r="C31" s="35"/>
      <c r="D31" s="82" t="s">
        <v>19</v>
      </c>
      <c r="E31" s="37">
        <f t="shared" si="3"/>
        <v>27156818</v>
      </c>
      <c r="F31" s="37">
        <f>F32+F40+F46+F47</f>
        <v>0</v>
      </c>
      <c r="G31" s="37">
        <f>H31+I31+J31+K31</f>
        <v>27156818</v>
      </c>
      <c r="H31" s="37">
        <f>H32+H40+H46+H47</f>
        <v>24004286</v>
      </c>
      <c r="I31" s="37">
        <f>I32+I40+I46+I47</f>
        <v>0</v>
      </c>
      <c r="J31" s="37">
        <f>J32+J40+J46+J47</f>
        <v>3145711</v>
      </c>
      <c r="K31" s="39">
        <f>K32+K40+K46+K47</f>
        <v>6821</v>
      </c>
    </row>
    <row r="32" spans="1:11" ht="18.75" x14ac:dyDescent="0.25">
      <c r="A32" s="33" t="s">
        <v>58</v>
      </c>
      <c r="B32" s="34" t="s">
        <v>59</v>
      </c>
      <c r="C32" s="35"/>
      <c r="D32" s="36" t="s">
        <v>19</v>
      </c>
      <c r="E32" s="76">
        <f t="shared" si="3"/>
        <v>27156818</v>
      </c>
      <c r="F32" s="37">
        <f>F33+F34+F35+F36+F37+F38</f>
        <v>0</v>
      </c>
      <c r="G32" s="37">
        <f>H32+I32+J32+K32</f>
        <v>27156818</v>
      </c>
      <c r="H32" s="37">
        <f>H33+H34+H35+H36+H37+H38</f>
        <v>24004286</v>
      </c>
      <c r="I32" s="37">
        <f>I33+I34+I35+I36+I37+I38</f>
        <v>0</v>
      </c>
      <c r="J32" s="37">
        <f>J33+J34+J35+J36+J37+J38</f>
        <v>3145711</v>
      </c>
      <c r="K32" s="39">
        <f>K33+K34+K35+K36+K37+K38</f>
        <v>6821</v>
      </c>
    </row>
    <row r="33" spans="1:11" ht="18.75" x14ac:dyDescent="0.25">
      <c r="A33" s="83" t="s">
        <v>60</v>
      </c>
      <c r="B33" s="80" t="s">
        <v>61</v>
      </c>
      <c r="C33" s="81"/>
      <c r="D33" s="43" t="s">
        <v>19</v>
      </c>
      <c r="E33" s="84">
        <f t="shared" si="3"/>
        <v>27129543</v>
      </c>
      <c r="F33" s="44"/>
      <c r="G33" s="45">
        <f>J33+H33</f>
        <v>27129543</v>
      </c>
      <c r="H33" s="44">
        <f>'[1]01-17'!H33+'[1]02-17'!H33+'[1]03-17'!H33+'[1]04-17'!H33+'[1]05-17'!H33+'[1]06-17'!H33+'[1]07-17'!H33+'[1]08-17'!H33+'[1]09-17'!H33+'[1]10-17'!H33+'[1]11-17'!H33+'[1]12-17'!H33</f>
        <v>24004286</v>
      </c>
      <c r="I33" s="44"/>
      <c r="J33" s="44">
        <f>'[1]01-17'!J33+'[1]02-17'!J33+'[1]03-17'!J33+'[1]04-17'!J33+'[1]05-17'!J33+'[1]06-17'!J33+'[1]07-17'!J33+'[1]08-17'!J33+'[1]09-17'!J33+'[1]10-17'!J33+'[1]11-17'!J33+'[1]12-17'!J33</f>
        <v>3125257</v>
      </c>
      <c r="K33" s="47"/>
    </row>
    <row r="34" spans="1:11" ht="18.75" x14ac:dyDescent="0.25">
      <c r="A34" s="83" t="s">
        <v>62</v>
      </c>
      <c r="B34" s="61" t="s">
        <v>63</v>
      </c>
      <c r="C34" s="62"/>
      <c r="D34" s="63" t="s">
        <v>19</v>
      </c>
      <c r="E34" s="85">
        <f t="shared" si="3"/>
        <v>27275</v>
      </c>
      <c r="F34" s="44"/>
      <c r="G34" s="45">
        <f>H34+I34+J34+K34</f>
        <v>27275</v>
      </c>
      <c r="H34" s="44"/>
      <c r="I34" s="44"/>
      <c r="J34" s="44">
        <f>'[1]01-17'!J34+'[1]02-17'!J34+'[1]03-17'!J34+'[1]04-17'!J34+'[1]05-17'!J34+'[1]06-17'!J34+'[1]07-17'!J34+'[1]08-17'!J34+'[1]09-17'!J34+'[1]10-17'!J34+'[1]11-17'!J34+'[1]12-17'!J34</f>
        <v>20454</v>
      </c>
      <c r="K34" s="44">
        <f>'[1]01-17'!K34+'[1]02-17'!K34+'[1]03-17'!K34+'[1]04-17'!K34+'[1]05-17'!K34+'[1]06-17'!K34+'[1]07-17'!K34+'[1]08-17'!K34+'[1]09-17'!K34+'[1]10-17'!K34+'[1]11-17'!K34+'[1]12-17'!K34</f>
        <v>6821</v>
      </c>
    </row>
    <row r="35" spans="1:11" ht="15.75" x14ac:dyDescent="0.25">
      <c r="A35" s="83" t="s">
        <v>64</v>
      </c>
      <c r="B35" s="61" t="s">
        <v>65</v>
      </c>
      <c r="C35" s="62"/>
      <c r="D35" s="63" t="s">
        <v>19</v>
      </c>
      <c r="E35" s="86">
        <f t="shared" si="3"/>
        <v>0</v>
      </c>
      <c r="F35" s="86"/>
      <c r="G35" s="87">
        <f>H35+I35+J35+K35</f>
        <v>0</v>
      </c>
      <c r="H35" s="86"/>
      <c r="I35" s="86"/>
      <c r="J35" s="47"/>
      <c r="K35" s="47"/>
    </row>
    <row r="36" spans="1:11" ht="15.75" x14ac:dyDescent="0.25">
      <c r="A36" s="83" t="s">
        <v>66</v>
      </c>
      <c r="B36" s="61" t="s">
        <v>65</v>
      </c>
      <c r="C36" s="62"/>
      <c r="D36" s="63" t="s">
        <v>19</v>
      </c>
      <c r="E36" s="86">
        <f t="shared" si="3"/>
        <v>0</v>
      </c>
      <c r="F36" s="86"/>
      <c r="G36" s="87">
        <f>H36+I36+J36+K36</f>
        <v>0</v>
      </c>
      <c r="H36" s="86"/>
      <c r="I36" s="86"/>
      <c r="J36" s="47"/>
      <c r="K36" s="47"/>
    </row>
    <row r="37" spans="1:11" ht="15.75" x14ac:dyDescent="0.25">
      <c r="A37" s="83" t="s">
        <v>67</v>
      </c>
      <c r="B37" s="61" t="s">
        <v>65</v>
      </c>
      <c r="C37" s="62"/>
      <c r="D37" s="63" t="s">
        <v>19</v>
      </c>
      <c r="E37" s="86">
        <f t="shared" si="3"/>
        <v>0</v>
      </c>
      <c r="F37" s="86"/>
      <c r="G37" s="87">
        <f>H37+I37+J37+K37</f>
        <v>0</v>
      </c>
      <c r="H37" s="86"/>
      <c r="I37" s="86"/>
      <c r="J37" s="47"/>
      <c r="K37" s="47"/>
    </row>
    <row r="38" spans="1:11" ht="15.75" x14ac:dyDescent="0.25">
      <c r="A38" s="83" t="s">
        <v>68</v>
      </c>
      <c r="B38" s="61" t="s">
        <v>65</v>
      </c>
      <c r="C38" s="62"/>
      <c r="D38" s="63" t="s">
        <v>19</v>
      </c>
      <c r="E38" s="86">
        <f t="shared" si="3"/>
        <v>0</v>
      </c>
      <c r="F38" s="86"/>
      <c r="G38" s="87">
        <f>H38+I38+J38+K38</f>
        <v>0</v>
      </c>
      <c r="H38" s="86"/>
      <c r="I38" s="86"/>
      <c r="J38" s="47"/>
      <c r="K38" s="47"/>
    </row>
    <row r="39" spans="1:11" ht="18.75" x14ac:dyDescent="0.25">
      <c r="A39" s="83" t="s">
        <v>69</v>
      </c>
      <c r="B39" s="80" t="s">
        <v>70</v>
      </c>
      <c r="C39" s="81"/>
      <c r="D39" s="43" t="s">
        <v>19</v>
      </c>
      <c r="E39" s="78"/>
      <c r="F39" s="78"/>
      <c r="G39" s="88"/>
      <c r="H39" s="78"/>
      <c r="I39" s="78"/>
      <c r="J39" s="78"/>
      <c r="K39" s="78"/>
    </row>
    <row r="40" spans="1:11" ht="18.75" x14ac:dyDescent="0.25">
      <c r="A40" s="33" t="s">
        <v>71</v>
      </c>
      <c r="B40" s="34" t="s">
        <v>72</v>
      </c>
      <c r="C40" s="35"/>
      <c r="D40" s="36" t="s">
        <v>19</v>
      </c>
      <c r="E40" s="56">
        <f t="shared" ref="E40:E45" si="4">G40-F40</f>
        <v>0</v>
      </c>
      <c r="F40" s="39">
        <f>F41+F42+F43+F44</f>
        <v>0</v>
      </c>
      <c r="G40" s="39">
        <f t="shared" ref="G40:G45" si="5">H40+I40+J40+K40</f>
        <v>0</v>
      </c>
      <c r="H40" s="39">
        <f>H41+H42+H43+H44</f>
        <v>0</v>
      </c>
      <c r="I40" s="39">
        <f>I41+I42+I43+I44</f>
        <v>0</v>
      </c>
      <c r="J40" s="39">
        <f>J41+J42+J43+J44</f>
        <v>0</v>
      </c>
      <c r="K40" s="39">
        <f>K41+K42+K43+K44</f>
        <v>0</v>
      </c>
    </row>
    <row r="41" spans="1:11" ht="15.75" x14ac:dyDescent="0.25">
      <c r="A41" s="69" t="s">
        <v>73</v>
      </c>
      <c r="B41" s="48" t="s">
        <v>74</v>
      </c>
      <c r="C41" s="49"/>
      <c r="D41" s="50" t="s">
        <v>19</v>
      </c>
      <c r="E41" s="47">
        <f t="shared" si="4"/>
        <v>0</v>
      </c>
      <c r="F41" s="47"/>
      <c r="G41" s="57">
        <f t="shared" si="5"/>
        <v>0</v>
      </c>
      <c r="H41" s="47"/>
      <c r="I41" s="47"/>
      <c r="J41" s="47"/>
      <c r="K41" s="47"/>
    </row>
    <row r="42" spans="1:11" ht="15.75" x14ac:dyDescent="0.25">
      <c r="A42" s="69" t="s">
        <v>75</v>
      </c>
      <c r="B42" s="48" t="s">
        <v>74</v>
      </c>
      <c r="C42" s="49"/>
      <c r="D42" s="50" t="s">
        <v>19</v>
      </c>
      <c r="E42" s="47">
        <f t="shared" si="4"/>
        <v>0</v>
      </c>
      <c r="F42" s="47"/>
      <c r="G42" s="57">
        <f t="shared" si="5"/>
        <v>0</v>
      </c>
      <c r="H42" s="47"/>
      <c r="I42" s="47"/>
      <c r="J42" s="47"/>
      <c r="K42" s="47"/>
    </row>
    <row r="43" spans="1:11" ht="15.75" x14ac:dyDescent="0.25">
      <c r="A43" s="69" t="s">
        <v>76</v>
      </c>
      <c r="B43" s="48" t="s">
        <v>74</v>
      </c>
      <c r="C43" s="49"/>
      <c r="D43" s="50" t="s">
        <v>19</v>
      </c>
      <c r="E43" s="47">
        <f t="shared" si="4"/>
        <v>0</v>
      </c>
      <c r="F43" s="47"/>
      <c r="G43" s="57">
        <f t="shared" si="5"/>
        <v>0</v>
      </c>
      <c r="H43" s="47"/>
      <c r="I43" s="47"/>
      <c r="J43" s="47"/>
      <c r="K43" s="47"/>
    </row>
    <row r="44" spans="1:11" ht="15.75" x14ac:dyDescent="0.25">
      <c r="A44" s="69" t="s">
        <v>77</v>
      </c>
      <c r="B44" s="48" t="s">
        <v>78</v>
      </c>
      <c r="C44" s="49"/>
      <c r="D44" s="50" t="s">
        <v>19</v>
      </c>
      <c r="E44" s="47">
        <f t="shared" si="4"/>
        <v>0</v>
      </c>
      <c r="F44" s="47"/>
      <c r="G44" s="57">
        <f t="shared" si="5"/>
        <v>0</v>
      </c>
      <c r="H44" s="47"/>
      <c r="I44" s="47"/>
      <c r="J44" s="47"/>
      <c r="K44" s="47"/>
    </row>
    <row r="45" spans="1:11" ht="15.75" x14ac:dyDescent="0.25">
      <c r="A45" s="69" t="s">
        <v>79</v>
      </c>
      <c r="B45" s="48" t="s">
        <v>80</v>
      </c>
      <c r="C45" s="49"/>
      <c r="D45" s="50" t="s">
        <v>19</v>
      </c>
      <c r="E45" s="47">
        <f t="shared" si="4"/>
        <v>0</v>
      </c>
      <c r="F45" s="47"/>
      <c r="G45" s="57">
        <f t="shared" si="5"/>
        <v>0</v>
      </c>
      <c r="H45" s="47"/>
      <c r="I45" s="47"/>
      <c r="J45" s="47"/>
      <c r="K45" s="47"/>
    </row>
    <row r="46" spans="1:11" ht="15.75" x14ac:dyDescent="0.25">
      <c r="A46" s="65" t="s">
        <v>81</v>
      </c>
      <c r="B46" s="66" t="s">
        <v>82</v>
      </c>
      <c r="C46" s="67"/>
      <c r="D46" s="68" t="s">
        <v>19</v>
      </c>
      <c r="E46" s="89"/>
      <c r="F46" s="89"/>
      <c r="G46" s="90"/>
      <c r="H46" s="89"/>
      <c r="I46" s="89"/>
      <c r="J46" s="89"/>
      <c r="K46" s="89"/>
    </row>
    <row r="47" spans="1:11" ht="15.75" x14ac:dyDescent="0.25">
      <c r="A47" s="65" t="s">
        <v>83</v>
      </c>
      <c r="B47" s="66" t="s">
        <v>84</v>
      </c>
      <c r="C47" s="67"/>
      <c r="D47" s="68" t="s">
        <v>19</v>
      </c>
      <c r="E47" s="89"/>
      <c r="F47" s="89"/>
      <c r="G47" s="90"/>
      <c r="H47" s="89"/>
      <c r="I47" s="89"/>
      <c r="J47" s="89"/>
      <c r="K47" s="89"/>
    </row>
    <row r="48" spans="1:11" ht="15.75" x14ac:dyDescent="0.25">
      <c r="A48" s="65" t="s">
        <v>85</v>
      </c>
      <c r="B48" s="66" t="s">
        <v>86</v>
      </c>
      <c r="C48" s="67"/>
      <c r="D48" s="91" t="s">
        <v>19</v>
      </c>
      <c r="E48" s="89"/>
      <c r="F48" s="89"/>
      <c r="G48" s="90"/>
      <c r="H48" s="89"/>
      <c r="I48" s="89"/>
      <c r="J48" s="89"/>
      <c r="K48" s="89"/>
    </row>
    <row r="49" spans="1:11" ht="18.75" x14ac:dyDescent="0.25">
      <c r="A49" s="33" t="s">
        <v>87</v>
      </c>
      <c r="B49" s="34" t="s">
        <v>88</v>
      </c>
      <c r="C49" s="35"/>
      <c r="D49" s="36" t="s">
        <v>19</v>
      </c>
      <c r="E49" s="76">
        <f>G49-F49</f>
        <v>74707562</v>
      </c>
      <c r="F49" s="37">
        <f>F50+F51+F52+F53+F54</f>
        <v>0</v>
      </c>
      <c r="G49" s="37">
        <f>H49+I49+J49+K49</f>
        <v>74707562</v>
      </c>
      <c r="H49" s="37">
        <f>H50+H51+H52+H53+H54</f>
        <v>74707562</v>
      </c>
      <c r="I49" s="37">
        <f>I50+I51+I52+I53+I54</f>
        <v>0</v>
      </c>
      <c r="J49" s="37">
        <f>J50+J51+J52+J53+J54</f>
        <v>0</v>
      </c>
      <c r="K49" s="92">
        <f>K50+K51+K52+K53+K54</f>
        <v>0</v>
      </c>
    </row>
    <row r="50" spans="1:11" ht="18.75" x14ac:dyDescent="0.25">
      <c r="A50" s="40" t="s">
        <v>89</v>
      </c>
      <c r="B50" s="80" t="s">
        <v>90</v>
      </c>
      <c r="C50" s="81"/>
      <c r="D50" s="43" t="s">
        <v>19</v>
      </c>
      <c r="E50" s="85">
        <f>H50</f>
        <v>74707562</v>
      </c>
      <c r="F50" s="85">
        <v>0</v>
      </c>
      <c r="G50" s="37">
        <f t="shared" ref="G50:G57" si="6">H50+I50+J50+K50</f>
        <v>74707562</v>
      </c>
      <c r="H50" s="85">
        <f>'[1]01-17'!H50+'[1]02-17'!H50+'[1]03-17'!H50+'[1]04-17'!H50+'[1]05-17'!H50+'[1]06-17'!H50+'[1]07-17'!H50+'[1]08-17'!H50+'[1]09-17'!H50+'[1]10-17'!H50+'[1]11-17'!H50+'[1]12-17'!H50</f>
        <v>74707562</v>
      </c>
      <c r="I50" s="93"/>
      <c r="J50" s="44"/>
      <c r="K50" s="78"/>
    </row>
    <row r="51" spans="1:11" ht="18.75" x14ac:dyDescent="0.25">
      <c r="A51" s="69" t="s">
        <v>91</v>
      </c>
      <c r="B51" s="48" t="s">
        <v>92</v>
      </c>
      <c r="C51" s="49"/>
      <c r="D51" s="43" t="s">
        <v>19</v>
      </c>
      <c r="E51" s="44"/>
      <c r="F51" s="44">
        <v>0</v>
      </c>
      <c r="G51" s="37">
        <f t="shared" si="6"/>
        <v>0</v>
      </c>
      <c r="H51" s="44"/>
      <c r="I51" s="93"/>
      <c r="J51" s="44"/>
      <c r="K51" s="78"/>
    </row>
    <row r="52" spans="1:11" ht="19.5" x14ac:dyDescent="0.25">
      <c r="A52" s="69" t="s">
        <v>93</v>
      </c>
      <c r="B52" s="48" t="s">
        <v>92</v>
      </c>
      <c r="C52" s="49"/>
      <c r="D52" s="50" t="s">
        <v>19</v>
      </c>
      <c r="E52" s="94">
        <f>G52-F52</f>
        <v>0</v>
      </c>
      <c r="F52" s="95"/>
      <c r="G52" s="96">
        <f t="shared" si="6"/>
        <v>0</v>
      </c>
      <c r="H52" s="95"/>
      <c r="I52" s="97"/>
      <c r="J52" s="94"/>
      <c r="K52" s="47"/>
    </row>
    <row r="53" spans="1:11" ht="18.75" x14ac:dyDescent="0.25">
      <c r="A53" s="69" t="s">
        <v>94</v>
      </c>
      <c r="B53" s="48" t="s">
        <v>92</v>
      </c>
      <c r="C53" s="49"/>
      <c r="D53" s="50" t="s">
        <v>19</v>
      </c>
      <c r="E53" s="47">
        <f>G53-F53</f>
        <v>0</v>
      </c>
      <c r="F53" s="47"/>
      <c r="G53" s="92">
        <f t="shared" si="6"/>
        <v>0</v>
      </c>
      <c r="H53" s="47"/>
      <c r="I53" s="98"/>
      <c r="J53" s="47"/>
      <c r="K53" s="47"/>
    </row>
    <row r="54" spans="1:11" ht="18.75" x14ac:dyDescent="0.25">
      <c r="A54" s="69" t="s">
        <v>95</v>
      </c>
      <c r="B54" s="48" t="s">
        <v>92</v>
      </c>
      <c r="C54" s="49"/>
      <c r="D54" s="50" t="s">
        <v>19</v>
      </c>
      <c r="E54" s="47">
        <f>G54-F54</f>
        <v>0</v>
      </c>
      <c r="F54" s="47"/>
      <c r="G54" s="92">
        <f t="shared" si="6"/>
        <v>0</v>
      </c>
      <c r="H54" s="47"/>
      <c r="I54" s="98"/>
      <c r="J54" s="47"/>
      <c r="K54" s="47"/>
    </row>
    <row r="55" spans="1:11" ht="18.75" x14ac:dyDescent="0.25">
      <c r="A55" s="65" t="s">
        <v>96</v>
      </c>
      <c r="B55" s="54" t="s">
        <v>97</v>
      </c>
      <c r="C55" s="55"/>
      <c r="D55" s="68" t="s">
        <v>19</v>
      </c>
      <c r="E55" s="85">
        <f>G55</f>
        <v>194187497</v>
      </c>
      <c r="F55" s="99">
        <v>0</v>
      </c>
      <c r="G55" s="37">
        <f t="shared" si="6"/>
        <v>194187497</v>
      </c>
      <c r="H55" s="85">
        <f>H57+H56</f>
        <v>194187497</v>
      </c>
      <c r="I55" s="100"/>
      <c r="J55" s="89"/>
      <c r="K55" s="100"/>
    </row>
    <row r="56" spans="1:11" ht="18.75" x14ac:dyDescent="0.25">
      <c r="A56" s="65" t="s">
        <v>98</v>
      </c>
      <c r="B56" s="34" t="s">
        <v>99</v>
      </c>
      <c r="C56" s="35"/>
      <c r="D56" s="68" t="s">
        <v>19</v>
      </c>
      <c r="E56" s="85">
        <f>H56</f>
        <v>32344140</v>
      </c>
      <c r="F56" s="99"/>
      <c r="G56" s="37">
        <f t="shared" si="6"/>
        <v>32344140</v>
      </c>
      <c r="H56" s="85">
        <f>'[1]01-17'!H56+'[1]02-17'!H56+'[1]03-17'!H56+'[1]04-17'!H56+'[1]05-17'!H56+'[1]06-17'!H56+'[1]07-17'!H56+'[1]08-17'!H56+'[1]09-17'!H56+'[1]10-17'!H56+'[1]11-17'!H56+'[1]12-17'!H56</f>
        <v>32344140</v>
      </c>
      <c r="I56" s="100"/>
      <c r="J56" s="101"/>
      <c r="K56" s="100"/>
    </row>
    <row r="57" spans="1:11" ht="18.75" x14ac:dyDescent="0.25">
      <c r="A57" s="65" t="s">
        <v>100</v>
      </c>
      <c r="B57" s="34" t="s">
        <v>101</v>
      </c>
      <c r="C57" s="35"/>
      <c r="D57" s="68" t="s">
        <v>19</v>
      </c>
      <c r="E57" s="85">
        <f>G57</f>
        <v>161843357</v>
      </c>
      <c r="F57" s="99"/>
      <c r="G57" s="37">
        <f t="shared" si="6"/>
        <v>161843357</v>
      </c>
      <c r="H57" s="85">
        <f>'[1]01-17'!H57+'[1]02-17'!H57+'[1]03-17'!H57+'[1]04-17'!H57+'[1]05-17'!H57+'[1]06-17'!H57+'[1]07-17'!H57+'[1]08-17'!H57+'[1]09-17'!H57+'[1]10-17'!H57+'[1]11-17'!H57+'[1]12-17'!H57</f>
        <v>161843357</v>
      </c>
      <c r="I57" s="100"/>
      <c r="J57" s="101"/>
      <c r="K57" s="100"/>
    </row>
    <row r="58" spans="1:11" ht="15.75" x14ac:dyDescent="0.25">
      <c r="A58" s="68" t="s">
        <v>102</v>
      </c>
      <c r="B58" s="102" t="s">
        <v>103</v>
      </c>
      <c r="C58" s="103"/>
      <c r="D58" s="68" t="s">
        <v>19</v>
      </c>
      <c r="E58" s="104"/>
      <c r="F58" s="105"/>
      <c r="G58" s="106"/>
      <c r="H58" s="89"/>
      <c r="I58" s="107"/>
      <c r="J58" s="108"/>
      <c r="K58" s="107"/>
    </row>
    <row r="59" spans="1:11" ht="25.5" x14ac:dyDescent="0.25">
      <c r="A59" s="109" t="s">
        <v>104</v>
      </c>
      <c r="B59" s="110" t="s">
        <v>105</v>
      </c>
      <c r="C59" s="111" t="s">
        <v>106</v>
      </c>
      <c r="D59" s="112" t="s">
        <v>19</v>
      </c>
      <c r="E59" s="113"/>
      <c r="F59" s="114"/>
      <c r="G59" s="113"/>
      <c r="H59" s="114"/>
      <c r="I59" s="114"/>
      <c r="J59" s="114"/>
      <c r="K59" s="115"/>
    </row>
    <row r="60" spans="1:11" ht="25.5" x14ac:dyDescent="0.25">
      <c r="A60" s="109" t="s">
        <v>107</v>
      </c>
      <c r="B60" s="116"/>
      <c r="C60" s="111" t="s">
        <v>108</v>
      </c>
      <c r="D60" s="112" t="s">
        <v>109</v>
      </c>
      <c r="E60" s="113"/>
      <c r="F60" s="114"/>
      <c r="G60" s="113"/>
      <c r="H60" s="114"/>
      <c r="I60" s="114"/>
      <c r="J60" s="114"/>
      <c r="K60" s="114"/>
    </row>
    <row r="61" spans="1:11" ht="18.75" x14ac:dyDescent="0.25">
      <c r="A61" s="33" t="s">
        <v>110</v>
      </c>
      <c r="B61" s="117" t="s">
        <v>111</v>
      </c>
      <c r="C61" s="118"/>
      <c r="D61" s="36" t="s">
        <v>19</v>
      </c>
      <c r="E61" s="119">
        <f>G61-F61</f>
        <v>296051877</v>
      </c>
      <c r="F61" s="120"/>
      <c r="G61" s="121">
        <f>G27</f>
        <v>296051877</v>
      </c>
      <c r="H61" s="122"/>
      <c r="I61" s="122"/>
      <c r="J61" s="122"/>
      <c r="K61" s="122"/>
    </row>
  </sheetData>
  <mergeCells count="61">
    <mergeCell ref="B61:C61"/>
    <mergeCell ref="B54:C54"/>
    <mergeCell ref="B55:C55"/>
    <mergeCell ref="B56:C56"/>
    <mergeCell ref="B57:C57"/>
    <mergeCell ref="B58:C58"/>
    <mergeCell ref="B59:B60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8:K8"/>
    <mergeCell ref="A9:A10"/>
    <mergeCell ref="B9:C10"/>
    <mergeCell ref="D9:D10"/>
    <mergeCell ref="E9:K9"/>
    <mergeCell ref="B11:C11"/>
    <mergeCell ref="H1:K1"/>
    <mergeCell ref="H2:K2"/>
    <mergeCell ref="H3:K3"/>
    <mergeCell ref="H4:K4"/>
    <mergeCell ref="A6:K6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сети 2017 баланс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2018-06-18T07:30:18Z</dcterms:modified>
</cp:coreProperties>
</file>